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Mi proyecto" sheetId="2" state="visible" r:id="rId4"/>
    <sheet name="Preguntas" sheetId="3" state="visible" r:id="rId5"/>
    <sheet name="Resultado" sheetId="4" state="visible" r:id="rId6"/>
    <sheet name="Plan de ajustes" sheetId="5" state="visible" r:id="rId7"/>
    <sheet name="Guía" sheetId="6" state="visible" r:id="rId8"/>
  </sheets>
  <definedNames>
    <definedName function="false" hidden="false" localSheetId="2" name="_xlnm.Print_Titles" vbProcedure="false">Preguntas!$5:$5</definedName>
    <definedName function="false" hidden="false" localSheetId="3" name="_xlnm.Print_Area" vbProcedure="false">Resultado!$A$1:$O$38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<sst xmlns="http://schemas.openxmlformats.org/spreadsheetml/2006/main" count="223" uniqueCount="207">
  <si>
    <t xml:space="preserve">Matriz de Co-diseño · Herramienta de trabajo</t>
  </si>
  <si>
    <t xml:space="preserve">Webinar «Pensemos en Mujer Rural: Programas y Territorios» · ODELOT SPACE S.R.L.</t>
  </si>
  <si>
    <t xml:space="preserve">Para qué sirve</t>
  </si>
  <si>
    <t xml:space="preserve">Esta herramienta ayuda a revisar un proyecto para mujeres rurales antes de aprobarlo. Con diez preguntas sencillas usted ve qué está bien, qué hay que ajustar y qué hacer primero. Todo se calcula solo.</t>
  </si>
  <si>
    <t xml:space="preserve">Cómo se usa</t>
  </si>
  <si>
    <t xml:space="preserve">Paso 1</t>
  </si>
  <si>
    <t xml:space="preserve">En la hoja «Mi proyecto» escriba los datos del proyecto.</t>
  </si>
  <si>
    <t xml:space="preserve">Paso 2</t>
  </si>
  <si>
    <t xml:space="preserve">En la hoja «Preguntas» responda las 10 preguntas, junto con las mujeres del territorio. Elija «Sí», «En parte», «No» o «No sé» en la columna «Respuesta inicial».</t>
  </si>
  <si>
    <t xml:space="preserve">Paso 3</t>
  </si>
  <si>
    <t xml:space="preserve">Mire la hoja «Resultado». Allí aparece el puntaje, el color (verde, amarillo o rojo) y si alguna pregunta clave necesita atención.</t>
  </si>
  <si>
    <t xml:space="preserve">Paso 4</t>
  </si>
  <si>
    <t xml:space="preserve">En la hoja «Plan de ajustes» aparecen solo las preguntas que hay que mejorar. Escriba qué van a hacer, quién y para cuándo.</t>
  </si>
  <si>
    <t xml:space="preserve">Paso 5</t>
  </si>
  <si>
    <t xml:space="preserve">Cuando hagan los ajustes, vuelva a «Preguntas» y llene «Respuesta después de ajustar». En «Resultado» verá cuánto mejoró el proyecto.</t>
  </si>
  <si>
    <t xml:space="preserve">Qué significan los colores</t>
  </si>
  <si>
    <t xml:space="preserve">Celda de color crema</t>
  </si>
  <si>
    <t xml:space="preserve">Aquí usted escribe o elige. Es la única que debe tocar.</t>
  </si>
  <si>
    <t xml:space="preserve">Verde</t>
  </si>
  <si>
    <t xml:space="preserve">«Sí»: existe la prueba. 2 puntos.</t>
  </si>
  <si>
    <t xml:space="preserve">Amarillo</t>
  </si>
  <si>
    <t xml:space="preserve">«En parte»: la prueba está a medias. 1 punto.</t>
  </si>
  <si>
    <t xml:space="preserve">Rojo</t>
  </si>
  <si>
    <t xml:space="preserve">«No» o «No sé»: no hay prueba. 0 puntos.</t>
  </si>
  <si>
    <t xml:space="preserve">Ejemplo de cómo se llena</t>
  </si>
  <si>
    <t xml:space="preserve">Pregunta</t>
  </si>
  <si>
    <t xml:space="preserve">Qué se responde y por qué</t>
  </si>
  <si>
    <t xml:space="preserve">2. Calendario de la cosecha</t>
  </si>
  <si>
    <t xml:space="preserve">Respuesta: «En parte». Ya tenemos el calendario hecho con las productoras, pero el primer pago cae un mes antes de la cosecha. Se pasa al Plan de ajustes: mover el primer pago.</t>
  </si>
  <si>
    <t xml:space="preserve">8. Vender sin intermediarios</t>
  </si>
  <si>
    <t xml:space="preserve">Respuesta: «Sí». Hay un acuerdo firmado con dos compradores y las productoras conocen el precio.</t>
  </si>
  <si>
    <t xml:space="preserve">Importante</t>
  </si>
  <si>
    <t xml:space="preserve">• Haga una copia de este archivo por cada proyecto. Así no se mezclan las respuestas.</t>
  </si>
  <si>
    <t xml:space="preserve">• Las hojas tienen un candado sencillo para no borrar las fórmulas por accidente. Se quita en Revisar &gt; Desproteger hoja, sin contraseña.</t>
  </si>
  <si>
    <t xml:space="preserve">• Las preguntas 2, 3 y 4 son «clave»: aunque el puntaje total sea alto, un «No» en ellas puede dejar fuera a una productora.</t>
  </si>
  <si>
    <t xml:space="preserve">• La hoja «Guía» explica las palabras difíciles y resume lo que se dijo en el webinar. Los datos del Banco Agrícola son los que se explicaron en la sesión; confírmelos en la sucursal antes de decidir.</t>
  </si>
  <si>
    <t xml:space="preserve">ODELOT SPACE S.R.L. · odelot.space · hola@odelot.space · «Acompañar el camino y documentar la huella»</t>
  </si>
  <si>
    <t xml:space="preserve">Datos del proyecto</t>
  </si>
  <si>
    <t xml:space="preserve">Escriba en las celdas de color crema. El ejemplo de la derecha muestra cómo.</t>
  </si>
  <si>
    <t xml:space="preserve">Dato</t>
  </si>
  <si>
    <t xml:space="preserve">Escriba aquí</t>
  </si>
  <si>
    <t xml:space="preserve">Ejemplo</t>
  </si>
  <si>
    <t xml:space="preserve">Nombre del proyecto</t>
  </si>
  <si>
    <t xml:space="preserve">Huertos familiares de mujeres de la asociación</t>
  </si>
  <si>
    <t xml:space="preserve">Provincia y comunidad</t>
  </si>
  <si>
    <t xml:space="preserve">Azua, Peralta</t>
  </si>
  <si>
    <t xml:space="preserve">Organización que lo ejecuta</t>
  </si>
  <si>
    <t xml:space="preserve">Asociación de Mujeres Productoras</t>
  </si>
  <si>
    <t xml:space="preserve">Quién lo financia</t>
  </si>
  <si>
    <t xml:space="preserve">Fondo de cooperación o banco</t>
  </si>
  <si>
    <t xml:space="preserve">Fecha de esta revisión</t>
  </si>
  <si>
    <t xml:space="preserve">25/11/2026</t>
  </si>
  <si>
    <t xml:space="preserve">Mujeres y personas que participaron en la revisión</t>
  </si>
  <si>
    <t xml:space="preserve">12 mujeres, 1 técnica del Ministerio de la Mujer</t>
  </si>
  <si>
    <t xml:space="preserve">Cultivo o actividad principal</t>
  </si>
  <si>
    <t xml:space="preserve">Café y plátano</t>
  </si>
  <si>
    <t xml:space="preserve">La fecha puede escribirla como día/mes/año.</t>
  </si>
  <si>
    <t xml:space="preserve">Las diez preguntas</t>
  </si>
  <si>
    <t xml:space="preserve">Responda con las mujeres del territorio. Marque «Sí» solo si existe la prueba de la columna D.</t>
  </si>
  <si>
    <t xml:space="preserve">N.º</t>
  </si>
  <si>
    <t xml:space="preserve">Tema</t>
  </si>
  <si>
    <t xml:space="preserve">¿Cómo lo compruebo?</t>
  </si>
  <si>
    <t xml:space="preserve">Respuesta inicial</t>
  </si>
  <si>
    <t xml:space="preserve">Puntos</t>
  </si>
  <si>
    <t xml:space="preserve">Qué hacer si no es «Sí»</t>
  </si>
  <si>
    <t xml:space="preserve">Lo que se dijo en el webinar</t>
  </si>
  <si>
    <t xml:space="preserve">Respuesta después de ajustar</t>
  </si>
  <si>
    <t xml:space="preserve">Clave</t>
  </si>
  <si>
    <t xml:space="preserve">Orden</t>
  </si>
  <si>
    <t xml:space="preserve">Participación</t>
  </si>
  <si>
    <t xml:space="preserve">¿Las mujeres de la comunidad ayudaron a pensar el proyecto desde el principio, o el proyecto llegó ya hecho?</t>
  </si>
  <si>
    <t xml:space="preserve">Hay listas de asistencia o notas de reuniones donde ellas dieron ideas, y esas ideas aparecen en el proyecto.</t>
  </si>
  <si>
    <t xml:space="preserve">Haga una reunión con las mujeres antes de aprobar. Anote sus ideas y cambie el proyecto en lo que ellas pidan.</t>
  </si>
  <si>
    <t xml:space="preserve">Moderación: «No llevemos programas prehechos ni firmemos solo documentos; hagamos los programas con la comunidad». Lludy Terrero: ver a las comunidades como socias desde el diseño y no solo como beneficiarias.</t>
  </si>
  <si>
    <t xml:space="preserve">Calendario de la cosecha</t>
  </si>
  <si>
    <t xml:space="preserve">¿Las fechas del proyecto y de los pagos coinciden con la siembra, la cosecha y la venta de la zona?</t>
  </si>
  <si>
    <t xml:space="preserve">Hay un calendario de la finca hecho con las productoras (siembra, cosecha, venta) y las fechas del proyecto lo respetan.</t>
  </si>
  <si>
    <t xml:space="preserve">Dibuje con las productoras su calendario del año. Mueva las fechas de entrega del dinero y de los pagos para que caigan después de la cosecha o de la venta.</t>
  </si>
  <si>
    <t xml:space="preserve">Lludy Terrero: pedir el reembolso antes de que el cultivo produzca vuelve inviable el crédito. Rosalía Belén: en el Banco Agrícola el plazo y la forma de pago se fijan según el cultivo; en café, de 5 a 10 años, con intereses los primeros 3 años y capital desde el cuarto.</t>
  </si>
  <si>
    <t xml:space="preserve">Sí</t>
  </si>
  <si>
    <t xml:space="preserve">Tierra, papeles y garante</t>
  </si>
  <si>
    <t xml:space="preserve">¿El proyecto explica qué pasa si la mujer no tiene el título de la tierra o no tiene quién la respalde como garante (la persona que responde por el préstamo)?</t>
  </si>
  <si>
    <t xml:space="preserve">Hay una lista escrita de los papeles que aceptan y de las otras opciones que existen cuando falta el título.</t>
  </si>
  <si>
    <t xml:space="preserve">Escriba la lista de papeles aceptados y busque una salida para quien no tenga título. Oriente a las mujeres sobre cómo conseguir cada papel.</t>
  </si>
  <si>
    <t xml:space="preserve">Rosalía Belén: el Banco pide cédula, documentos del terreno, garante y estar al día en el sistema financiero. Como documento del terreno acepta título, acto de venta, declaración jurada o contrato de arrendamiento con certificación del dueño. Pidió políticas públicas para titular la tierra de las mujeres rurales.</t>
  </si>
  <si>
    <t xml:space="preserve">Tiempo de cuidado</t>
  </si>
  <si>
    <t xml:space="preserve">¿El proyecto toma en cuenta el tiempo que ellas dedican a cuidar hijos, personas mayores y la casa?</t>
  </si>
  <si>
    <t xml:space="preserve">Las reuniones y los trámites son en horas y lugares que ellas pueden. El presupuesto incluye transporte o cuidado de niños cuando hace falta.</t>
  </si>
  <si>
    <t xml:space="preserve">Pregunte a las mujeres qué horarios y lugares les sirven. Agregue al presupuesto el transporte o el cuidado de los niños.</t>
  </si>
  <si>
    <t xml:space="preserve">El tiempo de cuidado fue una de las tres variables de la conversación. Rosalía Belén pidió entender que, en el afán del día a día, a las mujeres les cuesta atender trámites largos y papeles complicados en la sucursal.</t>
  </si>
  <si>
    <t xml:space="preserve">Presupuesto</t>
  </si>
  <si>
    <t xml:space="preserve">¿Hay dinero reservado en el presupuesto para lo que las mujeres necesitan de forma especial (transporte, capacitación, cuidado, internet)?</t>
  </si>
  <si>
    <t xml:space="preserve">Hay líneas escritas en el presupuesto, con su monto, para cada una de esas necesidades.</t>
  </si>
  <si>
    <t xml:space="preserve">Revise el presupuesto y agregue una línea para cada necesidad que las mujeres nombraron.</t>
  </si>
  <si>
    <t xml:space="preserve">El programa Mujer Rural del Banco Agrícola combina financiamiento, capacitación y acompañamiento. Esther Castillo: el Ministerio de la Mujer hizo 16 talleres en 16 provincias sobre finanzas, liderazgo y comunicación.</t>
  </si>
  <si>
    <t xml:space="preserve">Información sencilla</t>
  </si>
  <si>
    <t xml:space="preserve">¿Los requisitos y los contratos se explican con palabras sencillas y por los medios que las mujeres usan (WhatsApp, radio, reuniones)?</t>
  </si>
  <si>
    <t xml:space="preserve">Hay una hoja o un audio sencillo, y se probó con mujeres que leen poco.</t>
  </si>
  <si>
    <t xml:space="preserve">Prepare una explicación corta con palabras de todos los días. Léala con un grupo de mujeres y mejórela con lo que digan.</t>
  </si>
  <si>
    <t xml:space="preserve">Lludy Terrero: las normas largas y burocráticas de los financiadores dan temor; propuso reportes amigables y sencillos. Rosalía Belén: el programa busca orientar a la persona sobre qué traer y cómo conseguirlo.</t>
  </si>
  <si>
    <t xml:space="preserve">Que dure después</t>
  </si>
  <si>
    <t xml:space="preserve">¿La organización de base puede seguir con el proyecto cuando se acabe el dinero de quien lo financia?</t>
  </si>
  <si>
    <t xml:space="preserve">Hay un plan escrito de quién hace qué y con qué recursos después. La organización aprendió a administrar y a reportar.</t>
  </si>
  <si>
    <t xml:space="preserve">Incluya formación en administración y reportes. Defina quién sostiene cada actividad cuando termine el apoyo.</t>
  </si>
  <si>
    <t xml:space="preserve">Lludy Terrero: los fondos de cooperación deben fortalecer las capacidades que ya tienen las organizaciones locales y no depender solo de consultorías externas. También habló del seguro de producción para proteger de pérdidas.</t>
  </si>
  <si>
    <t xml:space="preserve">Vender sin intermediarios</t>
  </si>
  <si>
    <t xml:space="preserve">¿Está claro cómo y a quién van a vender sus productos, sin depender de intermediarios?</t>
  </si>
  <si>
    <t xml:space="preserve">Hay acuerdos de compra, ferias o canales de venta definidos, y las productoras conocen el precio.</t>
  </si>
  <si>
    <t xml:space="preserve">Busque compradores directos, ferias, venta por internet y formalización de la organización.</t>
  </si>
  <si>
    <t xml:space="preserve">Elsa Sánchez: ferias locales, plataformas de venta virtual y marcas propias. Lludy Terrero: formalizarse en los centros gratuitos del Ministerio de Industria, Comercio y Mipymes para llegar a la gran industria.</t>
  </si>
  <si>
    <t xml:space="preserve">Quién hace qué</t>
  </si>
  <si>
    <t xml:space="preserve">¿Saben quién hace qué entre la comunidad, el banco, la cooperación y las oficinas de la mujer, y a dónde enviar cada caso?</t>
  </si>
  <si>
    <t xml:space="preserve">Hay una lista con nombres, teléfonos y funciones de cada actor.</t>
  </si>
  <si>
    <t xml:space="preserve">Haga el mapa de actores y reúnalos. Acuerden una ruta: quién orienta, quién financia y quién acompaña.</t>
  </si>
  <si>
    <t xml:space="preserve">El programa Mujer Rural nació de un convenio entre el Banco Agrícola y el Ministerio de la Mujer. Rosalía Belén: las asociaciones y cooperativas no forman parte directa del programa, pero pueden orientar y acompañar a las mujeres a reunir los requisitos.</t>
  </si>
  <si>
    <t xml:space="preserve">Seguimiento y mejora</t>
  </si>
  <si>
    <t xml:space="preserve">¿Hay forma de medir cómo va el proyecto, con números separados para mujeres y para hombres, y un espacio para que ellas digan qué cambiar?</t>
  </si>
  <si>
    <t xml:space="preserve">Las medidas de avance son pocas y realistas. Hay reuniones fijas con las mujeres para revisar y corregir.</t>
  </si>
  <si>
    <t xml:space="preserve">Defina con ellas pocas medidas sencillas y realistas. Fije fechas de reunión para revisar el proyecto mientras se ejecuta.</t>
  </si>
  <si>
    <t xml:space="preserve">Lludy Terrero: el error más común al diseñar programas desde la oficina es poner indicadores (medidas de avance) que no son realistas ni se adaptan a las necesidades de las comunidades.</t>
  </si>
  <si>
    <t xml:space="preserve">Puntos: «Sí» = 2, «En parte» = 1, «No» y «No sé» = 0. Las preguntas marcadas «Sí» en la columna «Clave» (2, 3 y 4) pesan más porque cada una puede dejar fuera a una productora.</t>
  </si>
  <si>
    <t xml:space="preserve">Fuente de la columna «Lo que se dijo en el webinar»: transcripción de la sesión del 23 de octubre de 2026. Las cifras y requisitos del Banco Agrícola son los que explicó su representante; confírmelos en la sucursal.</t>
  </si>
  <si>
    <t xml:space="preserve">Resultado de la Matriz de Co-diseño</t>
  </si>
  <si>
    <t xml:space="preserve">ANTES DE LOS AJUSTES</t>
  </si>
  <si>
    <t xml:space="preserve">Preguntas respondidas (de 10)</t>
  </si>
  <si>
    <t xml:space="preserve">Puntaje (máximo 20)</t>
  </si>
  <si>
    <t xml:space="preserve">Porcentaje</t>
  </si>
  <si>
    <t xml:space="preserve">Lectura</t>
  </si>
  <si>
    <t xml:space="preserve">DESPUÉS DE LOS AJUSTES</t>
  </si>
  <si>
    <t xml:space="preserve">Mejora (puntos)</t>
  </si>
  <si>
    <t xml:space="preserve">PREGUNTAS CLAVE (2, 3 Y 4)</t>
  </si>
  <si>
    <t xml:space="preserve">Estado</t>
  </si>
  <si>
    <t xml:space="preserve">CRITERIOS PARA LEER EL PUNTAJE (propuesta de ODELOT; puede cambiarlos)</t>
  </si>
  <si>
    <t xml:space="preserve">Cómo se calcula</t>
  </si>
  <si>
    <t xml:space="preserve">Verde desde el primer porcentaje; amarillo desde el segundo; por debajo, rojo.</t>
  </si>
  <si>
    <t xml:space="preserve">Verde desde</t>
  </si>
  <si>
    <t xml:space="preserve">Amarillo desde</t>
  </si>
  <si>
    <t xml:space="preserve">Con los valores por defecto: 17 a 20 puntos es verde, 11 a 16 es amarillo y 0 a 10 es rojo.</t>
  </si>
  <si>
    <t xml:space="preserve">Antes</t>
  </si>
  <si>
    <t xml:space="preserve">Después</t>
  </si>
  <si>
    <t xml:space="preserve">Escala: 2 = Sí, 1 = En parte, 0 = No o sin responder.</t>
  </si>
  <si>
    <t xml:space="preserve">Plan de ajustes</t>
  </si>
  <si>
    <t xml:space="preserve">Aquí aparecen solas las preguntas que no están en «Sí». Escriba en las celdas de color crema qué van a hacer, quién y para cuándo.</t>
  </si>
  <si>
    <t xml:space="preserve">Respuesta actual</t>
  </si>
  <si>
    <t xml:space="preserve">Qué hacer (sugerencia)</t>
  </si>
  <si>
    <t xml:space="preserve">Ajuste que acordamos</t>
  </si>
  <si>
    <t xml:space="preserve">Responsable</t>
  </si>
  <si>
    <t xml:space="preserve">Fecha límite</t>
  </si>
  <si>
    <t xml:space="preserve">Si hay menos de 10 filas con datos, las demás quedan vacías: significa que esas preguntas ya están en «Sí».</t>
  </si>
  <si>
    <t xml:space="preserve">Guía rápida</t>
  </si>
  <si>
    <t xml:space="preserve">Palabras que conviene entender y lo que se explicó en el webinar.</t>
  </si>
  <si>
    <t xml:space="preserve">Palabras que conviene entender</t>
  </si>
  <si>
    <t xml:space="preserve">Palabra</t>
  </si>
  <si>
    <t xml:space="preserve">Qué significa</t>
  </si>
  <si>
    <t xml:space="preserve">Garantía</t>
  </si>
  <si>
    <t xml:space="preserve">Lo que el banco o el programa pide para respaldar un préstamo: un terreno, un aval u otra seguridad.</t>
  </si>
  <si>
    <t xml:space="preserve">Garante</t>
  </si>
  <si>
    <t xml:space="preserve">La persona que se compromete a responder por el préstamo si la productora no puede pagar.</t>
  </si>
  <si>
    <t xml:space="preserve">Título de la tierra</t>
  </si>
  <si>
    <t xml:space="preserve">El documento que prueba quién es la dueña o el dueño del terreno.</t>
  </si>
  <si>
    <t xml:space="preserve">Desembolso</t>
  </si>
  <si>
    <t xml:space="preserve">El momento en que se entrega el dinero. Puede ser de una vez o por partes, según avanza el trabajo.</t>
  </si>
  <si>
    <t xml:space="preserve">Cultivo de ciclo corto</t>
  </si>
  <si>
    <t xml:space="preserve">El que se cosecha en pocos meses, como la cebolla, el ají o el tomate.</t>
  </si>
  <si>
    <t xml:space="preserve">Cultivo de ciclo largo</t>
  </si>
  <si>
    <t xml:space="preserve">El que tarda años en producir bien, como el café o el aguacate.</t>
  </si>
  <si>
    <t xml:space="preserve">Período de gracia</t>
  </si>
  <si>
    <t xml:space="preserve">Tiempo al inicio del préstamo en que se paga solo el interés, mientras el cultivo todavía no produce.</t>
  </si>
  <si>
    <t xml:space="preserve">Intermediario</t>
  </si>
  <si>
    <t xml:space="preserve">Quien compra el producto en la finca para revenderlo y se queda con parte de la ganancia.</t>
  </si>
  <si>
    <t xml:space="preserve">Indicador</t>
  </si>
  <si>
    <t xml:space="preserve">Una medida sencilla de avance: por ejemplo, cuántas mujeres recibieron el crédito o cuántas vendieron sin intermediario.</t>
  </si>
  <si>
    <t xml:space="preserve">Poder notarial</t>
  </si>
  <si>
    <t xml:space="preserve">Documento con el que una persona autoriza a otra a firmar por ella.</t>
  </si>
  <si>
    <t xml:space="preserve">OPM y OMM</t>
  </si>
  <si>
    <t xml:space="preserve">Oficinas provinciales y municipales de la mujer.</t>
  </si>
  <si>
    <t xml:space="preserve">Sororidad</t>
  </si>
  <si>
    <t xml:space="preserve">Alianza entre mujeres: reconocerse, apoyarse y construir juntas.</t>
  </si>
  <si>
    <t xml:space="preserve">Lo que se explicó en el webinar sobre el Banco Agrícola</t>
  </si>
  <si>
    <t xml:space="preserve">Fuente: intervención de Rosalía Belén Mateo, Programa Mujer Rural, en el webinar del 23 de octubre de 2026. Son datos explicados en la sesión; confírmelos en la sucursal antes de decidir.</t>
  </si>
  <si>
    <t xml:space="preserve">Lo que se explicó</t>
  </si>
  <si>
    <t xml:space="preserve">Programa Mujer Rural</t>
  </si>
  <si>
    <t xml:space="preserve">Convenio entre el Banco Agrícola y el Ministerio de la Mujer. Combina financiamiento, capacitación y acompañamiento. Funciona como piloto en 13 de las 32 sucursales del país.</t>
  </si>
  <si>
    <t xml:space="preserve">Requisitos generales</t>
  </si>
  <si>
    <t xml:space="preserve">Cédula, documentos del terreno, un garante y estar al día en el sistema financiero. Según el proyecto y el perfil, pueden pedir otros documentos.</t>
  </si>
  <si>
    <t xml:space="preserve">Documentos del terreno que se aceptan</t>
  </si>
  <si>
    <t xml:space="preserve">Título, acto de venta, declaración jurada o contrato de arrendamiento. El contrato de arrendamiento debe cubrir un año más que el tiempo del préstamo y venir con un documento que pruebe quién es el dueño. También se mencionaron los terrenos del IAD y certificaciones como las del SEA.</t>
  </si>
  <si>
    <t xml:space="preserve">Deudas altas</t>
  </si>
  <si>
    <t xml:space="preserve">Si la deuda en el sistema financiero pasa de 5 millones de pesos, piden estados de crédito preparados por un contador público autorizado.</t>
  </si>
  <si>
    <t xml:space="preserve">Plazos en cultivos de ciclo largo</t>
  </si>
  <si>
    <t xml:space="preserve">El préstamo va de 5 a 10 años. Los tres primeros años se pagan solo intereses y el capital se empieza a pagar desde el cuarto año.</t>
  </si>
  <si>
    <t xml:space="preserve">Plazos en cultivos de ciclo corto</t>
  </si>
  <si>
    <t xml:space="preserve">El plazo y la forma de pago se fijan según el cultivo. Se deja tiempo para vender: por ejemplo, 6 meses para una cebolla que se cosecha entre los 3 y los 4 meses.</t>
  </si>
  <si>
    <t xml:space="preserve">Campo Joven</t>
  </si>
  <si>
    <t xml:space="preserve">Préstamos a tasa cero para personas de 18 a 35 años con proyectos agropecuarios. Las mujeres jóvenes también pueden optar.</t>
  </si>
  <si>
    <t xml:space="preserve">Dueños que no pueden viajar</t>
  </si>
  <si>
    <t xml:space="preserve">Pueden dar un poder notarial a un joven o al cónyuge para firmar los documentos del crédito.</t>
  </si>
  <si>
    <t xml:space="preserve">Seguro de producción</t>
  </si>
  <si>
    <t xml:space="preserve">Lludy Terrero explicó que existe un seguro para proteger la producción ante pérdidas y que los bancos lo contemplan en sus políticas de crédito.</t>
  </si>
  <si>
    <t xml:space="preserve">Uso del préstamo</t>
  </si>
  <si>
    <t xml:space="preserve">Elsa Sánchez recomendó pedir el préstamo solo para lo planificado, evitar el sobreendeudamiento y aprovechar la entrega de fondos por partes que hace el Banco, según el acompañamiento técnico.</t>
  </si>
  <si>
    <t xml:space="preserve">Otras ideas que salieron de la conversación</t>
  </si>
  <si>
    <t xml:space="preserve">• Esther Castillo: el Ministerio de la Mujer hizo 16 talleres en 16 provincias sobre finanzas, liderazgo y comunicación, y un curso con la OEA y el Ministerio de Agricultura que capacitó a unas 100 mujeres y alcanzó a unas 400.</t>
  </si>
  <si>
    <t xml:space="preserve">• Elsa Sánchez: aplicar las normas que ya existen, como la Ley SAN y el Plan Nacional de Agricultura Familiar, y llevar a quienes deciden a los territorios.</t>
  </si>
  <si>
    <t xml:space="preserve">• Lludy Terrero y Elsa Sánchez: abrir espacios reales de participación a las personas jóvenes y crear mentoría entre generaciones, con dirigentes experimentadas que acompañen a las jóvenes.</t>
  </si>
  <si>
    <t xml:space="preserve">• Dora Pariente: crear repositorios digitales y mapeos de talentos para conectar a las mujeres emprendedoras.</t>
  </si>
  <si>
    <t xml:space="preserve">¿Necesita acompañamiento para aplicar la matriz? Escriba a hola@odelot.space o visite odelot.space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</si>
</sst>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2340"/>
      <name val="Arial"/>
      <family val="0"/>
      <charset val="1"/>
    </font>
    <font>
      <i val="true"/>
      <sz val="10"/>
      <color rgb="FF5A6178"/>
      <name val="Arial"/>
      <family val="0"/>
      <charset val="1"/>
    </font>
    <font>
      <b val="true"/>
      <sz val="11"/>
      <color rgb="FF1C2340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BE6"/>
        <bgColor rgb="FFF9F9F9"/>
      </patternFill>
    </fill>
    <fill>
      <patternFill patternType="solid">
        <fgColor rgb="FFC6E0B4"/>
        <bgColor rgb="FFD9D9D9"/>
      </patternFill>
    </fill>
    <fill>
      <patternFill patternType="solid">
        <fgColor rgb="FFFFD966"/>
        <bgColor rgb="FFFFFF99"/>
      </patternFill>
    </fill>
    <fill>
      <patternFill patternType="solid">
        <fgColor rgb="FFF4B6B6"/>
        <bgColor rgb="FFD9D9D9"/>
      </patternFill>
    </fill>
    <fill>
      <patternFill patternType="solid">
        <fgColor rgb="FF1C2340"/>
        <bgColor rgb="FF22222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FFB40D"/>
      </bottom>
      <diagonal/>
    </border>
    <border diagonalUp="false" diagonalDown="false">
      <left style="thin">
        <color rgb="FFB8BCC9"/>
      </left>
      <right style="thin">
        <color rgb="FFB8BCC9"/>
      </right>
      <top style="thin">
        <color rgb="FFB8BCC9"/>
      </top>
      <bottom style="thin">
        <color rgb="FFB8BC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0B4"/>
        </patternFill>
      </fill>
    </dxf>
    <dxf>
      <fill>
        <patternFill>
          <bgColor rgb="FFFFD966"/>
        </patternFill>
      </fill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CC9"/>
      <rgbColor rgb="FF878787"/>
      <rgbColor rgb="FF9999FF"/>
      <rgbColor rgb="FF993366"/>
      <rgbColor rgb="FFFFFBE6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F99"/>
      <rgbColor rgb="FF99CCFF"/>
      <rgbColor rgb="FFF4B6B6"/>
      <rgbColor rgb="FFCC99FF"/>
      <rgbColor rgb="FFFFD966"/>
      <rgbColor rgb="FF3366FF"/>
      <rgbColor rgb="FF33CCCC"/>
      <rgbColor rgb="FF99CC00"/>
      <rgbColor rgb="FFFFB40D"/>
      <rgbColor rgb="FFFF9900"/>
      <rgbColor rgb="FFFF6600"/>
      <rgbColor rgb="FF5A6178"/>
      <rgbColor rgb="FF9AA3BF"/>
      <rgbColor rgb="FF1C2340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Resultado por pregunta (2 = Sí, 1 = En parte, 0 = No)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Resultado!C26</c:f>
              <c:strCache>
                <c:ptCount val="1"/>
                <c:pt idx="0">
                  <c:v>Antes</c:v>
                </c:pt>
              </c:strCache>
            </c:strRef>
          </c:tx>
          <c:spPr>
            <a:solidFill>
              <a:srgbClr val="9aa3b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Resultado!$A$27:$A$36</c:f>
              <c:strCache>
                <c:ptCount val="10"/>
                <c:pt idx="0">
                  <c:v>1. Participación</c:v>
                </c:pt>
                <c:pt idx="1">
                  <c:v>2. Calendario de la cosecha</c:v>
                </c:pt>
                <c:pt idx="2">
                  <c:v>3. Tierra, papeles y garante</c:v>
                </c:pt>
                <c:pt idx="3">
                  <c:v>4. Tiempo de cuidado</c:v>
                </c:pt>
                <c:pt idx="4">
                  <c:v>5. Presupuesto</c:v>
                </c:pt>
                <c:pt idx="5">
                  <c:v>6. Información sencilla</c:v>
                </c:pt>
                <c:pt idx="6">
                  <c:v>7. Que dure después</c:v>
                </c:pt>
                <c:pt idx="7">
                  <c:v>8. Vender sin intermediarios</c:v>
                </c:pt>
                <c:pt idx="8">
                  <c:v>9. Quién hace qué</c:v>
                </c:pt>
                <c:pt idx="9">
                  <c:v>10. Seguimiento y mejora</c:v>
                </c:pt>
              </c:strCache>
            </c:strRef>
          </c:cat>
          <c:val>
            <c:numRef>
              <c:f>Resultado!$C$27:$C$36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Resultado!D26</c:f>
              <c:strCache>
                <c:ptCount val="1"/>
                <c:pt idx="0">
                  <c:v>Después</c:v>
                </c:pt>
              </c:strCache>
            </c:strRef>
          </c:tx>
          <c:spPr>
            <a:solidFill>
              <a:srgbClr val="1c234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Resultado!$A$27:$A$36</c:f>
              <c:strCache>
                <c:ptCount val="10"/>
                <c:pt idx="0">
                  <c:v>1. Participación</c:v>
                </c:pt>
                <c:pt idx="1">
                  <c:v>2. Calendario de la cosecha</c:v>
                </c:pt>
                <c:pt idx="2">
                  <c:v>3. Tierra, papeles y garante</c:v>
                </c:pt>
                <c:pt idx="3">
                  <c:v>4. Tiempo de cuidado</c:v>
                </c:pt>
                <c:pt idx="4">
                  <c:v>5. Presupuesto</c:v>
                </c:pt>
                <c:pt idx="5">
                  <c:v>6. Información sencilla</c:v>
                </c:pt>
                <c:pt idx="6">
                  <c:v>7. Que dure después</c:v>
                </c:pt>
                <c:pt idx="7">
                  <c:v>8. Vender sin intermediarios</c:v>
                </c:pt>
                <c:pt idx="8">
                  <c:v>9. Quién hace qué</c:v>
                </c:pt>
                <c:pt idx="9">
                  <c:v>10. Seguimiento y mejora</c:v>
                </c:pt>
              </c:strCache>
            </c:strRef>
          </c:cat>
          <c:val>
            <c:numRef>
              <c:f>Resultado!$D$27:$D$36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27465555"/>
        <c:axId val="64862949"/>
      </c:barChart>
      <c:catAx>
        <c:axId val="2746555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862949"/>
        <c:crosses val="autoZero"/>
        <c:auto val="1"/>
        <c:lblAlgn val="ctr"/>
        <c:lblOffset val="100"/>
        <c:noMultiLvlLbl val="0"/>
      </c:catAx>
      <c:valAx>
        <c:axId val="64862949"/>
        <c:scaling>
          <c:orientation val="minMax"/>
          <c:max val="2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465555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</xdr:row>
      <xdr:rowOff>0</xdr:rowOff>
    </xdr:from>
    <xdr:to>
      <xdr:col>15</xdr:col>
      <xdr:colOff>4680</xdr:colOff>
      <xdr:row>20</xdr:row>
      <xdr:rowOff>6480</xdr:rowOff>
    </xdr:to>
    <xdr:graphicFrame>
      <xdr:nvGraphicFramePr>
        <xdr:cNvPr id="0" name="Chart 1"/>
        <xdr:cNvGraphicFramePr/>
      </xdr:nvGraphicFramePr>
      <xdr:xfrm>
        <a:off x="9069840" y="733320"/>
        <a:ext cx="611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90"/>
  </cols>
  <sheetData>
    <row r="1" customFormat="false" ht="27.75" hidden="false" customHeight="tru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B4" s="4" t="s">
        <v>2</v>
      </c>
    </row>
    <row r="5" customFormat="false" ht="43.5" hidden="false" customHeight="true" outlineLevel="0" collapsed="false">
      <c r="B5" s="5" t="s">
        <v>3</v>
      </c>
      <c r="C5" s="5"/>
    </row>
    <row r="7" customFormat="false" ht="15" hidden="false" customHeight="false" outlineLevel="0" collapsed="false">
      <c r="B7" s="4" t="s">
        <v>4</v>
      </c>
    </row>
    <row r="8" customFormat="false" ht="21" hidden="false" customHeight="true" outlineLevel="0" collapsed="false">
      <c r="B8" s="6" t="s">
        <v>5</v>
      </c>
      <c r="C8" s="7" t="s">
        <v>6</v>
      </c>
    </row>
    <row r="9" customFormat="false" ht="34.5" hidden="false" customHeight="true" outlineLevel="0" collapsed="false">
      <c r="B9" s="6" t="s">
        <v>7</v>
      </c>
      <c r="C9" s="7" t="s">
        <v>8</v>
      </c>
    </row>
    <row r="10" customFormat="false" ht="34.5" hidden="false" customHeight="true" outlineLevel="0" collapsed="false">
      <c r="B10" s="6" t="s">
        <v>9</v>
      </c>
      <c r="C10" s="7" t="s">
        <v>10</v>
      </c>
    </row>
    <row r="11" customFormat="false" ht="34.5" hidden="false" customHeight="true" outlineLevel="0" collapsed="false">
      <c r="B11" s="6" t="s">
        <v>11</v>
      </c>
      <c r="C11" s="7" t="s">
        <v>12</v>
      </c>
    </row>
    <row r="12" customFormat="false" ht="34.5" hidden="false" customHeight="true" outlineLevel="0" collapsed="false">
      <c r="B12" s="6" t="s">
        <v>13</v>
      </c>
      <c r="C12" s="7" t="s">
        <v>14</v>
      </c>
    </row>
    <row r="14" customFormat="false" ht="15" hidden="false" customHeight="false" outlineLevel="0" collapsed="false">
      <c r="B14" s="4" t="s">
        <v>15</v>
      </c>
    </row>
    <row r="15" customFormat="false" ht="15" hidden="false" customHeight="false" outlineLevel="0" collapsed="false">
      <c r="B15" s="8" t="s">
        <v>16</v>
      </c>
      <c r="C15" s="9" t="s">
        <v>17</v>
      </c>
    </row>
    <row r="16" customFormat="false" ht="15" hidden="false" customHeight="false" outlineLevel="0" collapsed="false">
      <c r="B16" s="10" t="s">
        <v>18</v>
      </c>
      <c r="C16" s="9" t="s">
        <v>19</v>
      </c>
    </row>
    <row r="17" customFormat="false" ht="15" hidden="false" customHeight="false" outlineLevel="0" collapsed="false">
      <c r="B17" s="11" t="s">
        <v>20</v>
      </c>
      <c r="C17" s="9" t="s">
        <v>21</v>
      </c>
    </row>
    <row r="18" customFormat="false" ht="15" hidden="false" customHeight="false" outlineLevel="0" collapsed="false">
      <c r="B18" s="12" t="s">
        <v>22</v>
      </c>
      <c r="C18" s="9" t="s">
        <v>23</v>
      </c>
    </row>
    <row r="20" customFormat="false" ht="15" hidden="false" customHeight="false" outlineLevel="0" collapsed="false">
      <c r="B20" s="4" t="s">
        <v>24</v>
      </c>
    </row>
    <row r="21" customFormat="false" ht="33.75" hidden="false" customHeight="true" outlineLevel="0" collapsed="false">
      <c r="B21" s="13" t="s">
        <v>25</v>
      </c>
      <c r="C21" s="13" t="s">
        <v>26</v>
      </c>
    </row>
    <row r="22" customFormat="false" ht="48" hidden="false" customHeight="true" outlineLevel="0" collapsed="false">
      <c r="B22" s="14" t="s">
        <v>27</v>
      </c>
      <c r="C22" s="14" t="s">
        <v>28</v>
      </c>
    </row>
    <row r="23" customFormat="false" ht="34.5" hidden="false" customHeight="true" outlineLevel="0" collapsed="false">
      <c r="B23" s="14" t="s">
        <v>29</v>
      </c>
      <c r="C23" s="14" t="s">
        <v>30</v>
      </c>
    </row>
    <row r="25" customFormat="false" ht="15" hidden="false" customHeight="false" outlineLevel="0" collapsed="false">
      <c r="B25" s="4" t="s">
        <v>31</v>
      </c>
    </row>
    <row r="26" customFormat="false" ht="21" hidden="false" customHeight="true" outlineLevel="0" collapsed="false">
      <c r="B26" s="5" t="s">
        <v>32</v>
      </c>
      <c r="C26" s="5"/>
    </row>
    <row r="27" customFormat="false" ht="34.5" hidden="false" customHeight="true" outlineLevel="0" collapsed="false">
      <c r="B27" s="5" t="s">
        <v>33</v>
      </c>
      <c r="C27" s="5"/>
    </row>
    <row r="28" customFormat="false" ht="34.5" hidden="false" customHeight="true" outlineLevel="0" collapsed="false">
      <c r="B28" s="5" t="s">
        <v>34</v>
      </c>
      <c r="C28" s="5"/>
    </row>
    <row r="29" customFormat="false" ht="34.5" hidden="false" customHeight="true" outlineLevel="0" collapsed="false">
      <c r="B29" s="5" t="s">
        <v>35</v>
      </c>
      <c r="C29" s="5"/>
    </row>
    <row r="31" customFormat="false" ht="15" hidden="false" customHeight="false" outlineLevel="0" collapsed="false">
      <c r="B31" s="3" t="s">
        <v>36</v>
      </c>
    </row>
  </sheetData>
  <mergeCells count="5">
    <mergeCell ref="B5:C5"/>
    <mergeCell ref="B26:C26"/>
    <mergeCell ref="B27:C27"/>
    <mergeCell ref="B28:C28"/>
    <mergeCell ref="B29:C29"/>
  </mergeCells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ODELOT SPACE · odelot.space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4" min="3" style="0" width="52"/>
  </cols>
  <sheetData>
    <row r="1" customFormat="false" ht="27.75" hidden="false" customHeight="true" outlineLevel="0" collapsed="false">
      <c r="A1" s="1" t="s">
        <v>37</v>
      </c>
      <c r="B1" s="2"/>
      <c r="C1" s="2"/>
      <c r="D1" s="2"/>
    </row>
    <row r="2" customFormat="false" ht="15" hidden="false" customHeight="false" outlineLevel="0" collapsed="false">
      <c r="A2" s="3" t="s">
        <v>38</v>
      </c>
    </row>
    <row r="3" customFormat="false" ht="33.75" hidden="false" customHeight="true" outlineLevel="0" collapsed="false">
      <c r="B3" s="13" t="s">
        <v>39</v>
      </c>
      <c r="C3" s="13" t="s">
        <v>40</v>
      </c>
      <c r="D3" s="13" t="s">
        <v>41</v>
      </c>
    </row>
    <row r="4" customFormat="false" ht="30" hidden="false" customHeight="true" outlineLevel="0" collapsed="false">
      <c r="B4" s="15" t="s">
        <v>42</v>
      </c>
      <c r="C4" s="16"/>
      <c r="D4" s="17" t="s">
        <v>43</v>
      </c>
    </row>
    <row r="5" customFormat="false" ht="30" hidden="false" customHeight="true" outlineLevel="0" collapsed="false">
      <c r="B5" s="15" t="s">
        <v>44</v>
      </c>
      <c r="C5" s="16"/>
      <c r="D5" s="17" t="s">
        <v>45</v>
      </c>
    </row>
    <row r="6" customFormat="false" ht="30" hidden="false" customHeight="true" outlineLevel="0" collapsed="false">
      <c r="B6" s="15" t="s">
        <v>46</v>
      </c>
      <c r="C6" s="16"/>
      <c r="D6" s="17" t="s">
        <v>47</v>
      </c>
    </row>
    <row r="7" customFormat="false" ht="30" hidden="false" customHeight="true" outlineLevel="0" collapsed="false">
      <c r="B7" s="15" t="s">
        <v>48</v>
      </c>
      <c r="C7" s="16"/>
      <c r="D7" s="17" t="s">
        <v>49</v>
      </c>
    </row>
    <row r="8" customFormat="false" ht="30" hidden="false" customHeight="true" outlineLevel="0" collapsed="false">
      <c r="B8" s="15" t="s">
        <v>50</v>
      </c>
      <c r="C8" s="16"/>
      <c r="D8" s="17" t="s">
        <v>51</v>
      </c>
    </row>
    <row r="9" customFormat="false" ht="30" hidden="false" customHeight="true" outlineLevel="0" collapsed="false">
      <c r="B9" s="15" t="s">
        <v>52</v>
      </c>
      <c r="C9" s="16"/>
      <c r="D9" s="17" t="s">
        <v>53</v>
      </c>
    </row>
    <row r="10" customFormat="false" ht="30" hidden="false" customHeight="true" outlineLevel="0" collapsed="false">
      <c r="B10" s="15" t="s">
        <v>54</v>
      </c>
      <c r="C10" s="16"/>
      <c r="D10" s="17" t="s">
        <v>55</v>
      </c>
    </row>
    <row r="13" customFormat="false" ht="15" hidden="false" customHeight="false" outlineLevel="0" collapsed="false">
      <c r="B13" s="3" t="s">
        <v>56</v>
      </c>
    </row>
  </sheetData>
  <sheetProtection sheet="true"/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ODELOT SPACE · odelot.space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9"/>
    <col collapsed="false" customWidth="true" hidden="false" outlineLevel="0" max="3" min="3" style="0" width="42"/>
    <col collapsed="false" customWidth="true" hidden="false" outlineLevel="0" max="4" min="4" style="0" width="38"/>
    <col collapsed="false" customWidth="true" hidden="false" outlineLevel="0" max="5" min="5" style="0" width="14"/>
    <col collapsed="false" customWidth="true" hidden="false" outlineLevel="0" max="6" min="6" style="0" width="9"/>
    <col collapsed="false" customWidth="true" hidden="false" outlineLevel="0" max="7" min="7" style="0" width="40"/>
    <col collapsed="false" customWidth="true" hidden="false" outlineLevel="0" max="8" min="8" style="0" width="52"/>
    <col collapsed="false" customWidth="true" hidden="false" outlineLevel="0" max="9" min="9" style="0" width="14"/>
    <col collapsed="false" customWidth="true" hidden="false" outlineLevel="0" max="10" min="10" style="0" width="9"/>
    <col collapsed="false" customWidth="true" hidden="false" outlineLevel="0" max="11" min="11" style="0" width="7"/>
    <col collapsed="false" customWidth="true" hidden="true" outlineLevel="0" max="12" min="12" style="0" width="8"/>
  </cols>
  <sheetData>
    <row r="1" customFormat="false" ht="27.75" hidden="false" customHeight="true" outlineLevel="0" collapsed="false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3" t="s">
        <v>58</v>
      </c>
    </row>
    <row r="5" customFormat="false" ht="43.5" hidden="false" customHeight="true" outlineLevel="0" collapsed="false">
      <c r="A5" s="13" t="s">
        <v>59</v>
      </c>
      <c r="B5" s="13" t="s">
        <v>60</v>
      </c>
      <c r="C5" s="13" t="s">
        <v>25</v>
      </c>
      <c r="D5" s="13" t="s">
        <v>61</v>
      </c>
      <c r="E5" s="13" t="s">
        <v>62</v>
      </c>
      <c r="F5" s="13" t="s">
        <v>63</v>
      </c>
      <c r="G5" s="13" t="s">
        <v>64</v>
      </c>
      <c r="H5" s="13" t="s">
        <v>65</v>
      </c>
      <c r="I5" s="13" t="s">
        <v>66</v>
      </c>
      <c r="J5" s="13" t="s">
        <v>63</v>
      </c>
      <c r="K5" s="13" t="s">
        <v>67</v>
      </c>
      <c r="L5" s="13" t="s">
        <v>68</v>
      </c>
    </row>
    <row r="6" customFormat="false" ht="75" hidden="false" customHeight="true" outlineLevel="0" collapsed="false">
      <c r="A6" s="18" t="n">
        <v>1</v>
      </c>
      <c r="B6" s="15" t="s">
        <v>69</v>
      </c>
      <c r="C6" s="14" t="s">
        <v>70</v>
      </c>
      <c r="D6" s="14" t="s">
        <v>71</v>
      </c>
      <c r="E6" s="19"/>
      <c r="F6" s="18" t="str">
        <f aca="false">IF(E6="Sí",2,IF(E6="En parte",1,IF(E6="","",0)))</f>
        <v/>
      </c>
      <c r="G6" s="14" t="s">
        <v>72</v>
      </c>
      <c r="H6" s="14" t="s">
        <v>73</v>
      </c>
      <c r="I6" s="19"/>
      <c r="J6" s="18" t="str">
        <f aca="false">IF(I6="Sí",2,IF(I6="En parte",1,IF(I6="","",0)))</f>
        <v/>
      </c>
      <c r="K6" s="20"/>
      <c r="L6" s="18" t="str">
        <f aca="false">IF(AND(E6&lt;&gt;"",E6&lt;&gt;"Sí"),SUMPRODUCT(($E$6:E6&lt;&gt;"")*($E$6:E6&lt;&gt;"Sí")),"")</f>
        <v/>
      </c>
    </row>
    <row r="7" customFormat="false" ht="88.5" hidden="false" customHeight="true" outlineLevel="0" collapsed="false">
      <c r="A7" s="18" t="n">
        <v>2</v>
      </c>
      <c r="B7" s="15" t="s">
        <v>74</v>
      </c>
      <c r="C7" s="14" t="s">
        <v>75</v>
      </c>
      <c r="D7" s="14" t="s">
        <v>76</v>
      </c>
      <c r="E7" s="19"/>
      <c r="F7" s="18" t="str">
        <f aca="false">IF(E7="Sí",2,IF(E7="En parte",1,IF(E7="","",0)))</f>
        <v/>
      </c>
      <c r="G7" s="14" t="s">
        <v>77</v>
      </c>
      <c r="H7" s="14" t="s">
        <v>78</v>
      </c>
      <c r="I7" s="19"/>
      <c r="J7" s="18" t="str">
        <f aca="false">IF(I7="Sí",2,IF(I7="En parte",1,IF(I7="","",0)))</f>
        <v/>
      </c>
      <c r="K7" s="20" t="s">
        <v>79</v>
      </c>
      <c r="L7" s="18" t="str">
        <f aca="false">IF(AND(E7&lt;&gt;"",E7&lt;&gt;"Sí"),SUMPRODUCT(($E$6:E7&lt;&gt;"")*($E$6:E7&lt;&gt;"Sí")),"")</f>
        <v/>
      </c>
    </row>
    <row r="8" customFormat="false" ht="102" hidden="false" customHeight="true" outlineLevel="0" collapsed="false">
      <c r="A8" s="18" t="n">
        <v>3</v>
      </c>
      <c r="B8" s="15" t="s">
        <v>80</v>
      </c>
      <c r="C8" s="14" t="s">
        <v>81</v>
      </c>
      <c r="D8" s="14" t="s">
        <v>82</v>
      </c>
      <c r="E8" s="19"/>
      <c r="F8" s="18" t="str">
        <f aca="false">IF(E8="Sí",2,IF(E8="En parte",1,IF(E8="","",0)))</f>
        <v/>
      </c>
      <c r="G8" s="14" t="s">
        <v>83</v>
      </c>
      <c r="H8" s="14" t="s">
        <v>84</v>
      </c>
      <c r="I8" s="19"/>
      <c r="J8" s="18" t="str">
        <f aca="false">IF(I8="Sí",2,IF(I8="En parte",1,IF(I8="","",0)))</f>
        <v/>
      </c>
      <c r="K8" s="20" t="s">
        <v>79</v>
      </c>
      <c r="L8" s="18" t="str">
        <f aca="false">IF(AND(E8&lt;&gt;"",E8&lt;&gt;"Sí"),SUMPRODUCT(($E$6:E8&lt;&gt;"")*($E$6:E8&lt;&gt;"Sí")),"")</f>
        <v/>
      </c>
    </row>
    <row r="9" customFormat="false" ht="75" hidden="false" customHeight="true" outlineLevel="0" collapsed="false">
      <c r="A9" s="18" t="n">
        <v>4</v>
      </c>
      <c r="B9" s="15" t="s">
        <v>85</v>
      </c>
      <c r="C9" s="14" t="s">
        <v>86</v>
      </c>
      <c r="D9" s="14" t="s">
        <v>87</v>
      </c>
      <c r="E9" s="19"/>
      <c r="F9" s="18" t="str">
        <f aca="false">IF(E9="Sí",2,IF(E9="En parte",1,IF(E9="","",0)))</f>
        <v/>
      </c>
      <c r="G9" s="14" t="s">
        <v>88</v>
      </c>
      <c r="H9" s="14" t="s">
        <v>89</v>
      </c>
      <c r="I9" s="19"/>
      <c r="J9" s="18" t="str">
        <f aca="false">IF(I9="Sí",2,IF(I9="En parte",1,IF(I9="","",0)))</f>
        <v/>
      </c>
      <c r="K9" s="20" t="s">
        <v>79</v>
      </c>
      <c r="L9" s="18" t="str">
        <f aca="false">IF(AND(E9&lt;&gt;"",E9&lt;&gt;"Sí"),SUMPRODUCT(($E$6:E9&lt;&gt;"")*($E$6:E9&lt;&gt;"Sí")),"")</f>
        <v/>
      </c>
    </row>
    <row r="10" customFormat="false" ht="75" hidden="false" customHeight="true" outlineLevel="0" collapsed="false">
      <c r="A10" s="18" t="n">
        <v>5</v>
      </c>
      <c r="B10" s="15" t="s">
        <v>90</v>
      </c>
      <c r="C10" s="14" t="s">
        <v>91</v>
      </c>
      <c r="D10" s="14" t="s">
        <v>92</v>
      </c>
      <c r="E10" s="19"/>
      <c r="F10" s="18" t="str">
        <f aca="false">IF(E10="Sí",2,IF(E10="En parte",1,IF(E10="","",0)))</f>
        <v/>
      </c>
      <c r="G10" s="14" t="s">
        <v>93</v>
      </c>
      <c r="H10" s="14" t="s">
        <v>94</v>
      </c>
      <c r="I10" s="19"/>
      <c r="J10" s="18" t="str">
        <f aca="false">IF(I10="Sí",2,IF(I10="En parte",1,IF(I10="","",0)))</f>
        <v/>
      </c>
      <c r="K10" s="20"/>
      <c r="L10" s="18" t="str">
        <f aca="false">IF(AND(E10&lt;&gt;"",E10&lt;&gt;"Sí"),SUMPRODUCT(($E$6:E10&lt;&gt;"")*($E$6:E10&lt;&gt;"Sí")),"")</f>
        <v/>
      </c>
    </row>
    <row r="11" customFormat="false" ht="75" hidden="false" customHeight="true" outlineLevel="0" collapsed="false">
      <c r="A11" s="18" t="n">
        <v>6</v>
      </c>
      <c r="B11" s="15" t="s">
        <v>95</v>
      </c>
      <c r="C11" s="14" t="s">
        <v>96</v>
      </c>
      <c r="D11" s="14" t="s">
        <v>97</v>
      </c>
      <c r="E11" s="19"/>
      <c r="F11" s="18" t="str">
        <f aca="false">IF(E11="Sí",2,IF(E11="En parte",1,IF(E11="","",0)))</f>
        <v/>
      </c>
      <c r="G11" s="14" t="s">
        <v>98</v>
      </c>
      <c r="H11" s="14" t="s">
        <v>99</v>
      </c>
      <c r="I11" s="19"/>
      <c r="J11" s="18" t="str">
        <f aca="false">IF(I11="Sí",2,IF(I11="En parte",1,IF(I11="","",0)))</f>
        <v/>
      </c>
      <c r="K11" s="20"/>
      <c r="L11" s="18" t="str">
        <f aca="false">IF(AND(E11&lt;&gt;"",E11&lt;&gt;"Sí"),SUMPRODUCT(($E$6:E11&lt;&gt;"")*($E$6:E11&lt;&gt;"Sí")),"")</f>
        <v/>
      </c>
    </row>
    <row r="12" customFormat="false" ht="75" hidden="false" customHeight="true" outlineLevel="0" collapsed="false">
      <c r="A12" s="18" t="n">
        <v>7</v>
      </c>
      <c r="B12" s="15" t="s">
        <v>100</v>
      </c>
      <c r="C12" s="14" t="s">
        <v>101</v>
      </c>
      <c r="D12" s="14" t="s">
        <v>102</v>
      </c>
      <c r="E12" s="19"/>
      <c r="F12" s="18" t="str">
        <f aca="false">IF(E12="Sí",2,IF(E12="En parte",1,IF(E12="","",0)))</f>
        <v/>
      </c>
      <c r="G12" s="14" t="s">
        <v>103</v>
      </c>
      <c r="H12" s="14" t="s">
        <v>104</v>
      </c>
      <c r="I12" s="19"/>
      <c r="J12" s="18" t="str">
        <f aca="false">IF(I12="Sí",2,IF(I12="En parte",1,IF(I12="","",0)))</f>
        <v/>
      </c>
      <c r="K12" s="20"/>
      <c r="L12" s="18" t="str">
        <f aca="false">IF(AND(E12&lt;&gt;"",E12&lt;&gt;"Sí"),SUMPRODUCT(($E$6:E12&lt;&gt;"")*($E$6:E12&lt;&gt;"Sí")),"")</f>
        <v/>
      </c>
    </row>
    <row r="13" customFormat="false" ht="75" hidden="false" customHeight="true" outlineLevel="0" collapsed="false">
      <c r="A13" s="18" t="n">
        <v>8</v>
      </c>
      <c r="B13" s="15" t="s">
        <v>105</v>
      </c>
      <c r="C13" s="14" t="s">
        <v>106</v>
      </c>
      <c r="D13" s="14" t="s">
        <v>107</v>
      </c>
      <c r="E13" s="19"/>
      <c r="F13" s="18" t="str">
        <f aca="false">IF(E13="Sí",2,IF(E13="En parte",1,IF(E13="","",0)))</f>
        <v/>
      </c>
      <c r="G13" s="14" t="s">
        <v>108</v>
      </c>
      <c r="H13" s="14" t="s">
        <v>109</v>
      </c>
      <c r="I13" s="19"/>
      <c r="J13" s="18" t="str">
        <f aca="false">IF(I13="Sí",2,IF(I13="En parte",1,IF(I13="","",0)))</f>
        <v/>
      </c>
      <c r="K13" s="20"/>
      <c r="L13" s="18" t="str">
        <f aca="false">IF(AND(E13&lt;&gt;"",E13&lt;&gt;"Sí"),SUMPRODUCT(($E$6:E13&lt;&gt;"")*($E$6:E13&lt;&gt;"Sí")),"")</f>
        <v/>
      </c>
    </row>
    <row r="14" customFormat="false" ht="88.5" hidden="false" customHeight="true" outlineLevel="0" collapsed="false">
      <c r="A14" s="18" t="n">
        <v>9</v>
      </c>
      <c r="B14" s="15" t="s">
        <v>110</v>
      </c>
      <c r="C14" s="14" t="s">
        <v>111</v>
      </c>
      <c r="D14" s="14" t="s">
        <v>112</v>
      </c>
      <c r="E14" s="19"/>
      <c r="F14" s="18" t="str">
        <f aca="false">IF(E14="Sí",2,IF(E14="En parte",1,IF(E14="","",0)))</f>
        <v/>
      </c>
      <c r="G14" s="14" t="s">
        <v>113</v>
      </c>
      <c r="H14" s="14" t="s">
        <v>114</v>
      </c>
      <c r="I14" s="19"/>
      <c r="J14" s="18" t="str">
        <f aca="false">IF(I14="Sí",2,IF(I14="En parte",1,IF(I14="","",0)))</f>
        <v/>
      </c>
      <c r="K14" s="20"/>
      <c r="L14" s="18" t="str">
        <f aca="false">IF(AND(E14&lt;&gt;"",E14&lt;&gt;"Sí"),SUMPRODUCT(($E$6:E14&lt;&gt;"")*($E$6:E14&lt;&gt;"Sí")),"")</f>
        <v/>
      </c>
    </row>
    <row r="15" customFormat="false" ht="61.5" hidden="false" customHeight="true" outlineLevel="0" collapsed="false">
      <c r="A15" s="18" t="n">
        <v>10</v>
      </c>
      <c r="B15" s="15" t="s">
        <v>115</v>
      </c>
      <c r="C15" s="14" t="s">
        <v>116</v>
      </c>
      <c r="D15" s="14" t="s">
        <v>117</v>
      </c>
      <c r="E15" s="19"/>
      <c r="F15" s="18" t="str">
        <f aca="false">IF(E15="Sí",2,IF(E15="En parte",1,IF(E15="","",0)))</f>
        <v/>
      </c>
      <c r="G15" s="14" t="s">
        <v>118</v>
      </c>
      <c r="H15" s="14" t="s">
        <v>119</v>
      </c>
      <c r="I15" s="19"/>
      <c r="J15" s="18" t="str">
        <f aca="false">IF(I15="Sí",2,IF(I15="En parte",1,IF(I15="","",0)))</f>
        <v/>
      </c>
      <c r="K15" s="20"/>
      <c r="L15" s="18" t="str">
        <f aca="false">IF(AND(E15&lt;&gt;"",E15&lt;&gt;"Sí"),SUMPRODUCT(($E$6:E15&lt;&gt;"")*($E$6:E15&lt;&gt;"Sí")),"")</f>
        <v/>
      </c>
    </row>
    <row r="17" customFormat="false" ht="15" hidden="false" customHeight="false" outlineLevel="0" collapsed="false">
      <c r="A17" s="3" t="s">
        <v>120</v>
      </c>
    </row>
    <row r="18" customFormat="false" ht="15" hidden="false" customHeight="false" outlineLevel="0" collapsed="false">
      <c r="A18" s="3" t="s">
        <v>121</v>
      </c>
    </row>
  </sheetData>
  <sheetProtection sheet="true"/>
  <conditionalFormatting sqref="E6:E15">
    <cfRule type="cellIs" priority="2" operator="equal" aboveAverage="0" equalAverage="0" bottom="0" percent="0" rank="0" text="" dxfId="0">
      <formula>"Sí"</formula>
    </cfRule>
    <cfRule type="cellIs" priority="3" operator="equal" aboveAverage="0" equalAverage="0" bottom="0" percent="0" rank="0" text="" dxfId="1">
      <formula>"En parte"</formula>
    </cfRule>
    <cfRule type="cellIs" priority="4" operator="equal" aboveAverage="0" equalAverage="0" bottom="0" percent="0" rank="0" text="" dxfId="2">
      <formula>"No"</formula>
    </cfRule>
    <cfRule type="cellIs" priority="5" operator="equal" aboveAverage="0" equalAverage="0" bottom="0" percent="0" rank="0" text="" dxfId="2">
      <formula>"No sé"</formula>
    </cfRule>
  </conditionalFormatting>
  <conditionalFormatting sqref="I6:I15">
    <cfRule type="cellIs" priority="6" operator="equal" aboveAverage="0" equalAverage="0" bottom="0" percent="0" rank="0" text="" dxfId="0">
      <formula>"Sí"</formula>
    </cfRule>
    <cfRule type="cellIs" priority="7" operator="equal" aboveAverage="0" equalAverage="0" bottom="0" percent="0" rank="0" text="" dxfId="1">
      <formula>"En parte"</formula>
    </cfRule>
    <cfRule type="cellIs" priority="8" operator="equal" aboveAverage="0" equalAverage="0" bottom="0" percent="0" rank="0" text="" dxfId="2">
      <formula>"No"</formula>
    </cfRule>
    <cfRule type="cellIs" priority="9" operator="equal" aboveAverage="0" equalAverage="0" bottom="0" percent="0" rank="0" text="" dxfId="2">
      <formula>"No sé"</formula>
    </cfRule>
  </conditionalFormatting>
  <dataValidations count="1">
    <dataValidation allowBlank="true" error="Elija una opción de la lista: Sí, En parte, No o No sé." errorStyle="stop" errorTitle="Respuesta no válida" operator="between" showDropDown="false" showErrorMessage="true" showInputMessage="false" sqref="E6:E15 I6:I15" type="list">
      <formula1>"Sí,En parte,No,No sé"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ODELOT SPACE · odelot.space ·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4"/>
    <col collapsed="false" customWidth="true" hidden="false" outlineLevel="0" max="4" min="3" style="0" width="11"/>
  </cols>
  <sheetData>
    <row r="1" customFormat="false" ht="27.75" hidden="false" customHeight="true" outlineLevel="0" collapsed="false">
      <c r="A1" s="1" t="s">
        <v>122</v>
      </c>
      <c r="B1" s="2"/>
      <c r="C1" s="2"/>
      <c r="D1" s="2"/>
    </row>
    <row r="2" customFormat="false" ht="15" hidden="false" customHeight="false" outlineLevel="0" collapsed="false">
      <c r="A2" s="6" t="str">
        <f aca="false">IF('Mi proyecto'!C4="","Proyecto: (escriba el nombre en la hoja «Mi proyecto»)","Proyecto: "&amp;'Mi proyecto'!C4)</f>
        <v>Proyecto: (escriba el nombre en la hoja «Mi proyecto»)</v>
      </c>
    </row>
    <row r="4" customFormat="false" ht="15" hidden="false" customHeight="false" outlineLevel="0" collapsed="false">
      <c r="A4" s="21" t="s">
        <v>123</v>
      </c>
      <c r="B4" s="22"/>
      <c r="C4" s="22"/>
      <c r="D4" s="22"/>
    </row>
    <row r="5" customFormat="false" ht="15" hidden="false" customHeight="false" outlineLevel="0" collapsed="false">
      <c r="A5" s="15" t="s">
        <v>124</v>
      </c>
      <c r="B5" s="23" t="n">
        <f aca="false">COUNTIF(Preguntas!E6:E15,"?*")</f>
        <v>0</v>
      </c>
    </row>
    <row r="6" customFormat="false" ht="15" hidden="false" customHeight="false" outlineLevel="0" collapsed="false">
      <c r="A6" s="15" t="s">
        <v>125</v>
      </c>
      <c r="B6" s="23" t="n">
        <f aca="false">SUM(Preguntas!F6:F15)</f>
        <v>0</v>
      </c>
    </row>
    <row r="7" customFormat="false" ht="15" hidden="false" customHeight="false" outlineLevel="0" collapsed="false">
      <c r="A7" s="15" t="s">
        <v>126</v>
      </c>
      <c r="B7" s="24" t="n">
        <f aca="false">B6/20</f>
        <v>0</v>
      </c>
    </row>
    <row r="8" customFormat="false" ht="33.75" hidden="false" customHeight="true" outlineLevel="0" collapsed="false">
      <c r="A8" s="15" t="s">
        <v>127</v>
      </c>
      <c r="B8" s="25" t="str">
        <f aca="false">IF(B5&lt;10,"Responda las "&amp;(10-B5)&amp;" pregunta(s) que faltan para ver el resultado.",IF(B7&gt;=$B$22,"VERDE: el proyecto está listo para aprobarse. Guarde las pruebas de cada respuesta.",IF(B7&gt;=$B$23,"AMARILLO: apruebe solo con ajustes acordados y una fecha para revisarlos.","ROJO: vuelva a diseñar el proyecto junto con las mujeres antes de aprobarlo.")))</f>
        <v>Responda las 10 pregunta(s) que faltan para ver el resultado.</v>
      </c>
    </row>
    <row r="10" customFormat="false" ht="15" hidden="false" customHeight="false" outlineLevel="0" collapsed="false">
      <c r="A10" s="21" t="s">
        <v>128</v>
      </c>
      <c r="B10" s="22"/>
      <c r="C10" s="22"/>
      <c r="D10" s="22"/>
    </row>
    <row r="11" customFormat="false" ht="15" hidden="false" customHeight="false" outlineLevel="0" collapsed="false">
      <c r="A11" s="15" t="s">
        <v>124</v>
      </c>
      <c r="B11" s="23" t="n">
        <f aca="false">COUNTIF(Preguntas!I6:I15,"?*")</f>
        <v>0</v>
      </c>
    </row>
    <row r="12" customFormat="false" ht="15" hidden="false" customHeight="false" outlineLevel="0" collapsed="false">
      <c r="A12" s="15" t="s">
        <v>125</v>
      </c>
      <c r="B12" s="23" t="n">
        <f aca="false">SUM(Preguntas!J6:J15)</f>
        <v>0</v>
      </c>
    </row>
    <row r="13" customFormat="false" ht="15" hidden="false" customHeight="false" outlineLevel="0" collapsed="false">
      <c r="A13" s="15" t="s">
        <v>126</v>
      </c>
      <c r="B13" s="24" t="n">
        <f aca="false">B12/20</f>
        <v>0</v>
      </c>
    </row>
    <row r="14" customFormat="false" ht="33.75" hidden="false" customHeight="true" outlineLevel="0" collapsed="false">
      <c r="A14" s="15" t="s">
        <v>127</v>
      </c>
      <c r="B14" s="25" t="str">
        <f aca="false">IF(B11&lt;10,"Responda las "&amp;(10-B11)&amp;" pregunta(s) que faltan para ver el resultado.",IF(B13&gt;=$B$22,"VERDE: el proyecto está listo para aprobarse. Guarde las pruebas de cada respuesta.",IF(B13&gt;=$B$23,"AMARILLO: apruebe solo con ajustes acordados y una fecha para revisarlos.","ROJO: vuelva a diseñar el proyecto junto con las mujeres antes de aprobarlo.")))</f>
        <v>Responda las 10 pregunta(s) que faltan para ver el resultado.</v>
      </c>
    </row>
    <row r="15" customFormat="false" ht="15" hidden="false" customHeight="false" outlineLevel="0" collapsed="false">
      <c r="A15" s="15" t="s">
        <v>129</v>
      </c>
      <c r="B15" s="23" t="str">
        <f aca="false">IF(AND(B5=10,B11=10),B12-B6,"Complete las dos revisiones para ver la mejora.")</f>
        <v>Complete las dos revisiones para ver la mejora.</v>
      </c>
    </row>
    <row r="17" customFormat="false" ht="15" hidden="false" customHeight="false" outlineLevel="0" collapsed="false">
      <c r="A17" s="21" t="s">
        <v>130</v>
      </c>
      <c r="B17" s="22"/>
      <c r="C17" s="22"/>
      <c r="D17" s="22"/>
    </row>
    <row r="18" customFormat="false" ht="33.75" hidden="false" customHeight="true" outlineLevel="0" collapsed="false">
      <c r="A18" s="15" t="s">
        <v>131</v>
      </c>
      <c r="B18" s="25" t="str">
        <f aca="false">IF(B5&lt;10,"",IF(COUNTIFS(Preguntas!K6:K15,"Sí",Preguntas!F6:F15,0)&gt;0,"ATENCIÓN: "&amp;COUNTIFS(Preguntas!K6:K15,"Sí",Preguntas!F6:F15,0)&amp;" pregunta(s) clave está(n) en «No» o «No sé». Atiéndalas primero, aunque el puntaje total sea alto.","Ninguna pregunta clave está en «No» ni en «No sé»."))</f>
        <v/>
      </c>
    </row>
    <row r="20" customFormat="false" ht="15" hidden="false" customHeight="false" outlineLevel="0" collapsed="false">
      <c r="A20" s="21" t="s">
        <v>132</v>
      </c>
      <c r="B20" s="22"/>
      <c r="C20" s="22"/>
      <c r="D20" s="22"/>
    </row>
    <row r="21" customFormat="false" ht="31.5" hidden="false" customHeight="true" outlineLevel="0" collapsed="false">
      <c r="A21" s="15" t="s">
        <v>133</v>
      </c>
      <c r="B21" s="23" t="s">
        <v>134</v>
      </c>
    </row>
    <row r="22" customFormat="false" ht="15" hidden="false" customHeight="false" outlineLevel="0" collapsed="false">
      <c r="A22" s="15" t="s">
        <v>135</v>
      </c>
      <c r="B22" s="26" t="n">
        <v>0.85</v>
      </c>
    </row>
    <row r="23" customFormat="false" ht="15" hidden="false" customHeight="false" outlineLevel="0" collapsed="false">
      <c r="A23" s="15" t="s">
        <v>136</v>
      </c>
      <c r="B23" s="26" t="n">
        <v>0.55</v>
      </c>
    </row>
    <row r="24" customFormat="false" ht="15" hidden="false" customHeight="false" outlineLevel="0" collapsed="false">
      <c r="A24" s="3" t="s">
        <v>137</v>
      </c>
    </row>
    <row r="26" customFormat="false" ht="33.75" hidden="false" customHeight="true" outlineLevel="0" collapsed="false">
      <c r="A26" s="13" t="s">
        <v>60</v>
      </c>
      <c r="B26" s="13" t="s">
        <v>25</v>
      </c>
      <c r="C26" s="13" t="s">
        <v>138</v>
      </c>
      <c r="D26" s="13" t="s">
        <v>139</v>
      </c>
    </row>
    <row r="27" customFormat="false" ht="34.5" hidden="false" customHeight="true" outlineLevel="0" collapsed="false">
      <c r="A27" s="14" t="str">
        <f aca="false">Preguntas!A6&amp;". "&amp;Preguntas!B6</f>
        <v>1. Participación</v>
      </c>
      <c r="B27" s="14" t="str">
        <f aca="false">Preguntas!C6</f>
        <v>¿Las mujeres de la comunidad ayudaron a pensar el proyecto desde el principio, o el proyecto llegó ya hecho?</v>
      </c>
      <c r="C27" s="27" t="n">
        <f aca="false">IF(Preguntas!F6="",0,Preguntas!F6)</f>
        <v>0</v>
      </c>
      <c r="D27" s="27" t="n">
        <f aca="false">IF(Preguntas!J6="",0,Preguntas!J6)</f>
        <v>0</v>
      </c>
    </row>
    <row r="28" customFormat="false" ht="34.5" hidden="false" customHeight="true" outlineLevel="0" collapsed="false">
      <c r="A28" s="14" t="str">
        <f aca="false">Preguntas!A7&amp;". "&amp;Preguntas!B7</f>
        <v>2. Calendario de la cosecha</v>
      </c>
      <c r="B28" s="14" t="str">
        <f aca="false">Preguntas!C7</f>
        <v>¿Las fechas del proyecto y de los pagos coinciden con la siembra, la cosecha y la venta de la zona?</v>
      </c>
      <c r="C28" s="27" t="n">
        <f aca="false">IF(Preguntas!F7="",0,Preguntas!F7)</f>
        <v>0</v>
      </c>
      <c r="D28" s="27" t="n">
        <f aca="false">IF(Preguntas!J7="",0,Preguntas!J7)</f>
        <v>0</v>
      </c>
    </row>
    <row r="29" customFormat="false" ht="48" hidden="false" customHeight="true" outlineLevel="0" collapsed="false">
      <c r="A29" s="14" t="str">
        <f aca="false">Preguntas!A8&amp;". "&amp;Preguntas!B8</f>
        <v>3. Tierra, papeles y garante</v>
      </c>
      <c r="B29" s="14" t="str">
        <f aca="false">Preguntas!C8</f>
        <v>¿El proyecto explica qué pasa si la mujer no tiene el título de la tierra o no tiene quién la respalde como garante (la persona que responde por el préstamo)?</v>
      </c>
      <c r="C29" s="27" t="n">
        <f aca="false">IF(Preguntas!F8="",0,Preguntas!F8)</f>
        <v>0</v>
      </c>
      <c r="D29" s="27" t="n">
        <f aca="false">IF(Preguntas!J8="",0,Preguntas!J8)</f>
        <v>0</v>
      </c>
    </row>
    <row r="30" customFormat="false" ht="34.5" hidden="false" customHeight="true" outlineLevel="0" collapsed="false">
      <c r="A30" s="14" t="str">
        <f aca="false">Preguntas!A9&amp;". "&amp;Preguntas!B9</f>
        <v>4. Tiempo de cuidado</v>
      </c>
      <c r="B30" s="14" t="str">
        <f aca="false">Preguntas!C9</f>
        <v>¿El proyecto toma en cuenta el tiempo que ellas dedican a cuidar hijos, personas mayores y la casa?</v>
      </c>
      <c r="C30" s="27" t="n">
        <f aca="false">IF(Preguntas!F9="",0,Preguntas!F9)</f>
        <v>0</v>
      </c>
      <c r="D30" s="27" t="n">
        <f aca="false">IF(Preguntas!J9="",0,Preguntas!J9)</f>
        <v>0</v>
      </c>
    </row>
    <row r="31" customFormat="false" ht="48" hidden="false" customHeight="true" outlineLevel="0" collapsed="false">
      <c r="A31" s="14" t="str">
        <f aca="false">Preguntas!A10&amp;". "&amp;Preguntas!B10</f>
        <v>5. Presupuesto</v>
      </c>
      <c r="B31" s="14" t="str">
        <f aca="false">Preguntas!C10</f>
        <v>¿Hay dinero reservado en el presupuesto para lo que las mujeres necesitan de forma especial (transporte, capacitación, cuidado, internet)?</v>
      </c>
      <c r="C31" s="27" t="n">
        <f aca="false">IF(Preguntas!F10="",0,Preguntas!F10)</f>
        <v>0</v>
      </c>
      <c r="D31" s="27" t="n">
        <f aca="false">IF(Preguntas!J10="",0,Preguntas!J10)</f>
        <v>0</v>
      </c>
    </row>
    <row r="32" customFormat="false" ht="48" hidden="false" customHeight="true" outlineLevel="0" collapsed="false">
      <c r="A32" s="14" t="str">
        <f aca="false">Preguntas!A11&amp;". "&amp;Preguntas!B11</f>
        <v>6. Información sencilla</v>
      </c>
      <c r="B32" s="14" t="str">
        <f aca="false">Preguntas!C11</f>
        <v>¿Los requisitos y los contratos se explican con palabras sencillas y por los medios que las mujeres usan (WhatsApp, radio, reuniones)?</v>
      </c>
      <c r="C32" s="27" t="n">
        <f aca="false">IF(Preguntas!F11="",0,Preguntas!F11)</f>
        <v>0</v>
      </c>
      <c r="D32" s="27" t="n">
        <f aca="false">IF(Preguntas!J11="",0,Preguntas!J11)</f>
        <v>0</v>
      </c>
    </row>
    <row r="33" customFormat="false" ht="34.5" hidden="false" customHeight="true" outlineLevel="0" collapsed="false">
      <c r="A33" s="14" t="str">
        <f aca="false">Preguntas!A12&amp;". "&amp;Preguntas!B12</f>
        <v>7. Que dure después</v>
      </c>
      <c r="B33" s="14" t="str">
        <f aca="false">Preguntas!C12</f>
        <v>¿La organización de base puede seguir con el proyecto cuando se acabe el dinero de quien lo financia?</v>
      </c>
      <c r="C33" s="27" t="n">
        <f aca="false">IF(Preguntas!F12="",0,Preguntas!F12)</f>
        <v>0</v>
      </c>
      <c r="D33" s="27" t="n">
        <f aca="false">IF(Preguntas!J12="",0,Preguntas!J12)</f>
        <v>0</v>
      </c>
    </row>
    <row r="34" customFormat="false" ht="34.5" hidden="false" customHeight="true" outlineLevel="0" collapsed="false">
      <c r="A34" s="14" t="str">
        <f aca="false">Preguntas!A13&amp;". "&amp;Preguntas!B13</f>
        <v>8. Vender sin intermediarios</v>
      </c>
      <c r="B34" s="14" t="str">
        <f aca="false">Preguntas!C13</f>
        <v>¿Está claro cómo y a quién van a vender sus productos, sin depender de intermediarios?</v>
      </c>
      <c r="C34" s="27" t="n">
        <f aca="false">IF(Preguntas!F13="",0,Preguntas!F13)</f>
        <v>0</v>
      </c>
      <c r="D34" s="27" t="n">
        <f aca="false">IF(Preguntas!J13="",0,Preguntas!J13)</f>
        <v>0</v>
      </c>
    </row>
    <row r="35" customFormat="false" ht="48" hidden="false" customHeight="true" outlineLevel="0" collapsed="false">
      <c r="A35" s="14" t="str">
        <f aca="false">Preguntas!A14&amp;". "&amp;Preguntas!B14</f>
        <v>9. Quién hace qué</v>
      </c>
      <c r="B35" s="14" t="str">
        <f aca="false">Preguntas!C14</f>
        <v>¿Saben quién hace qué entre la comunidad, el banco, la cooperación y las oficinas de la mujer, y a dónde enviar cada caso?</v>
      </c>
      <c r="C35" s="27" t="n">
        <f aca="false">IF(Preguntas!F14="",0,Preguntas!F14)</f>
        <v>0</v>
      </c>
      <c r="D35" s="27" t="n">
        <f aca="false">IF(Preguntas!J14="",0,Preguntas!J14)</f>
        <v>0</v>
      </c>
    </row>
    <row r="36" customFormat="false" ht="48" hidden="false" customHeight="true" outlineLevel="0" collapsed="false">
      <c r="A36" s="14" t="str">
        <f aca="false">Preguntas!A15&amp;". "&amp;Preguntas!B15</f>
        <v>10. Seguimiento y mejora</v>
      </c>
      <c r="B36" s="14" t="str">
        <f aca="false">Preguntas!C15</f>
        <v>¿Hay forma de medir cómo va el proyecto, con números separados para mujeres y para hombres, y un espacio para que ellas digan qué cambiar?</v>
      </c>
      <c r="C36" s="27" t="n">
        <f aca="false">IF(Preguntas!F15="",0,Preguntas!F15)</f>
        <v>0</v>
      </c>
      <c r="D36" s="27" t="n">
        <f aca="false">IF(Preguntas!J15="",0,Preguntas!J15)</f>
        <v>0</v>
      </c>
    </row>
    <row r="37" customFormat="false" ht="15" hidden="false" customHeight="false" outlineLevel="0" collapsed="false">
      <c r="A37" s="3" t="s">
        <v>140</v>
      </c>
    </row>
  </sheetData>
  <sheetProtection sheet="true"/>
  <conditionalFormatting sqref="C27:D36">
    <cfRule type="cellIs" priority="2" operator="equal" aboveAverage="0" equalAverage="0" bottom="0" percent="0" rank="0" text="" dxfId="0">
      <formula>2</formula>
    </cfRule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0</formula>
    </cfRule>
  </conditionalFormatting>
  <conditionalFormatting sqref="B8">
    <cfRule type="expression" priority="5" aboveAverage="0" equalAverage="0" bottom="0" percent="0" rank="0" text="" dxfId="0">
      <formula>LEFT(B8,5)="VERDE"</formula>
    </cfRule>
    <cfRule type="expression" priority="6" aboveAverage="0" equalAverage="0" bottom="0" percent="0" rank="0" text="" dxfId="1">
      <formula>LEFT(B8,8)="AMARILLO"</formula>
    </cfRule>
    <cfRule type="expression" priority="7" aboveAverage="0" equalAverage="0" bottom="0" percent="0" rank="0" text="" dxfId="2">
      <formula>LEFT(B8,4)="ROJO"</formula>
    </cfRule>
  </conditionalFormatting>
  <conditionalFormatting sqref="B14">
    <cfRule type="expression" priority="8" aboveAverage="0" equalAverage="0" bottom="0" percent="0" rank="0" text="" dxfId="0">
      <formula>LEFT(B14,5)="VERDE"</formula>
    </cfRule>
    <cfRule type="expression" priority="9" aboveAverage="0" equalAverage="0" bottom="0" percent="0" rank="0" text="" dxfId="1">
      <formula>LEFT(B14,8)="AMARILLO"</formula>
    </cfRule>
    <cfRule type="expression" priority="10" aboveAverage="0" equalAverage="0" bottom="0" percent="0" rank="0" text="" dxfId="2">
      <formula>LEFT(B14,4)="ROJO"</formula>
    </cfRule>
  </conditionalFormatting>
  <conditionalFormatting sqref="B18">
    <cfRule type="expression" priority="11" aboveAverage="0" equalAverage="0" bottom="0" percent="0" rank="0" text="" dxfId="2">
      <formula>LEFT(B18,8)="ATENCIÓN"</formula>
    </cfRule>
  </conditionalFormatting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ODELOT SPACE · odelot.space ·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3" min="3" style="0" width="22"/>
    <col collapsed="false" customWidth="true" hidden="false" outlineLevel="0" max="4" min="4" style="0" width="7"/>
    <col collapsed="false" customWidth="true" hidden="false" outlineLevel="0" max="5" min="5" style="0" width="12"/>
    <col collapsed="false" customWidth="true" hidden="false" outlineLevel="0" max="6" min="6" style="0" width="46"/>
    <col collapsed="false" customWidth="true" hidden="false" outlineLevel="0" max="7" min="7" style="0" width="40"/>
    <col collapsed="false" customWidth="true" hidden="false" outlineLevel="0" max="8" min="8" style="0" width="20"/>
    <col collapsed="false" customWidth="true" hidden="false" outlineLevel="0" max="10" min="9" style="0" width="14"/>
  </cols>
  <sheetData>
    <row r="1" customFormat="false" ht="27.75" hidden="false" customHeight="true" outlineLevel="0" collapsed="false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3" t="s">
        <v>142</v>
      </c>
    </row>
    <row r="4" customFormat="false" ht="36" hidden="false" customHeight="true" outlineLevel="0" collapsed="false">
      <c r="A4" s="13" t="s">
        <v>68</v>
      </c>
      <c r="B4" s="13" t="s">
        <v>59</v>
      </c>
      <c r="C4" s="13" t="s">
        <v>60</v>
      </c>
      <c r="D4" s="13" t="s">
        <v>67</v>
      </c>
      <c r="E4" s="13" t="s">
        <v>143</v>
      </c>
      <c r="F4" s="13" t="s">
        <v>144</v>
      </c>
      <c r="G4" s="13" t="s">
        <v>145</v>
      </c>
      <c r="H4" s="13" t="s">
        <v>146</v>
      </c>
      <c r="I4" s="13" t="s">
        <v>147</v>
      </c>
      <c r="J4" s="13" t="s">
        <v>131</v>
      </c>
    </row>
    <row r="5" customFormat="false" ht="61.5" hidden="false" customHeight="true" outlineLevel="0" collapsed="false">
      <c r="A5" s="20" t="n">
        <v>1</v>
      </c>
      <c r="B5" s="20" t="str">
        <f aca="false">IFERROR(INDEX(Preguntas!$A$6:$A$15,MATCH(A5,Preguntas!$L$6:$L$15,0)),"")</f>
        <v/>
      </c>
      <c r="C5" s="14" t="str">
        <f aca="false">IF(B5="","",INDEX(Preguntas!$B$6:$B$15,B5))</f>
        <v/>
      </c>
      <c r="D5" s="20" t="str">
        <f aca="false">IF(B5="","",IF(INDEX(Preguntas!$K$6:$K$15,B5)="","",INDEX(Preguntas!$K$6:$K$15,B5)))</f>
        <v/>
      </c>
      <c r="E5" s="27" t="str">
        <f aca="false">IF(B5="","",INDEX(Preguntas!$E$6:$E$15,B5))</f>
        <v/>
      </c>
      <c r="F5" s="14" t="str">
        <f aca="false">IF(B5="","",INDEX(Preguntas!$G$6:$G$15,B5))</f>
        <v/>
      </c>
      <c r="G5" s="16"/>
      <c r="H5" s="16"/>
      <c r="I5" s="28"/>
      <c r="J5" s="29"/>
    </row>
    <row r="6" customFormat="false" ht="61.5" hidden="false" customHeight="true" outlineLevel="0" collapsed="false">
      <c r="A6" s="20" t="n">
        <v>2</v>
      </c>
      <c r="B6" s="20" t="str">
        <f aca="false">IFERROR(INDEX(Preguntas!$A$6:$A$15,MATCH(A6,Preguntas!$L$6:$L$15,0)),"")</f>
        <v/>
      </c>
      <c r="C6" s="14" t="str">
        <f aca="false">IF(B6="","",INDEX(Preguntas!$B$6:$B$15,B6))</f>
        <v/>
      </c>
      <c r="D6" s="20" t="str">
        <f aca="false">IF(B6="","",IF(INDEX(Preguntas!$K$6:$K$15,B6)="","",INDEX(Preguntas!$K$6:$K$15,B6)))</f>
        <v/>
      </c>
      <c r="E6" s="27" t="str">
        <f aca="false">IF(B6="","",INDEX(Preguntas!$E$6:$E$15,B6))</f>
        <v/>
      </c>
      <c r="F6" s="14" t="str">
        <f aca="false">IF(B6="","",INDEX(Preguntas!$G$6:$G$15,B6))</f>
        <v/>
      </c>
      <c r="G6" s="16"/>
      <c r="H6" s="16"/>
      <c r="I6" s="28"/>
      <c r="J6" s="29"/>
    </row>
    <row r="7" customFormat="false" ht="61.5" hidden="false" customHeight="true" outlineLevel="0" collapsed="false">
      <c r="A7" s="20" t="n">
        <v>3</v>
      </c>
      <c r="B7" s="20" t="str">
        <f aca="false">IFERROR(INDEX(Preguntas!$A$6:$A$15,MATCH(A7,Preguntas!$L$6:$L$15,0)),"")</f>
        <v/>
      </c>
      <c r="C7" s="14" t="str">
        <f aca="false">IF(B7="","",INDEX(Preguntas!$B$6:$B$15,B7))</f>
        <v/>
      </c>
      <c r="D7" s="20" t="str">
        <f aca="false">IF(B7="","",IF(INDEX(Preguntas!$K$6:$K$15,B7)="","",INDEX(Preguntas!$K$6:$K$15,B7)))</f>
        <v/>
      </c>
      <c r="E7" s="27" t="str">
        <f aca="false">IF(B7="","",INDEX(Preguntas!$E$6:$E$15,B7))</f>
        <v/>
      </c>
      <c r="F7" s="14" t="str">
        <f aca="false">IF(B7="","",INDEX(Preguntas!$G$6:$G$15,B7))</f>
        <v/>
      </c>
      <c r="G7" s="16"/>
      <c r="H7" s="16"/>
      <c r="I7" s="28"/>
      <c r="J7" s="29"/>
    </row>
    <row r="8" customFormat="false" ht="61.5" hidden="false" customHeight="true" outlineLevel="0" collapsed="false">
      <c r="A8" s="20" t="n">
        <v>4</v>
      </c>
      <c r="B8" s="20" t="str">
        <f aca="false">IFERROR(INDEX(Preguntas!$A$6:$A$15,MATCH(A8,Preguntas!$L$6:$L$15,0)),"")</f>
        <v/>
      </c>
      <c r="C8" s="14" t="str">
        <f aca="false">IF(B8="","",INDEX(Preguntas!$B$6:$B$15,B8))</f>
        <v/>
      </c>
      <c r="D8" s="20" t="str">
        <f aca="false">IF(B8="","",IF(INDEX(Preguntas!$K$6:$K$15,B8)="","",INDEX(Preguntas!$K$6:$K$15,B8)))</f>
        <v/>
      </c>
      <c r="E8" s="27" t="str">
        <f aca="false">IF(B8="","",INDEX(Preguntas!$E$6:$E$15,B8))</f>
        <v/>
      </c>
      <c r="F8" s="14" t="str">
        <f aca="false">IF(B8="","",INDEX(Preguntas!$G$6:$G$15,B8))</f>
        <v/>
      </c>
      <c r="G8" s="16"/>
      <c r="H8" s="16"/>
      <c r="I8" s="28"/>
      <c r="J8" s="29"/>
    </row>
    <row r="9" customFormat="false" ht="61.5" hidden="false" customHeight="true" outlineLevel="0" collapsed="false">
      <c r="A9" s="20" t="n">
        <v>5</v>
      </c>
      <c r="B9" s="20" t="str">
        <f aca="false">IFERROR(INDEX(Preguntas!$A$6:$A$15,MATCH(A9,Preguntas!$L$6:$L$15,0)),"")</f>
        <v/>
      </c>
      <c r="C9" s="14" t="str">
        <f aca="false">IF(B9="","",INDEX(Preguntas!$B$6:$B$15,B9))</f>
        <v/>
      </c>
      <c r="D9" s="20" t="str">
        <f aca="false">IF(B9="","",IF(INDEX(Preguntas!$K$6:$K$15,B9)="","",INDEX(Preguntas!$K$6:$K$15,B9)))</f>
        <v/>
      </c>
      <c r="E9" s="27" t="str">
        <f aca="false">IF(B9="","",INDEX(Preguntas!$E$6:$E$15,B9))</f>
        <v/>
      </c>
      <c r="F9" s="14" t="str">
        <f aca="false">IF(B9="","",INDEX(Preguntas!$G$6:$G$15,B9))</f>
        <v/>
      </c>
      <c r="G9" s="16"/>
      <c r="H9" s="16"/>
      <c r="I9" s="28"/>
      <c r="J9" s="29"/>
    </row>
    <row r="10" customFormat="false" ht="61.5" hidden="false" customHeight="true" outlineLevel="0" collapsed="false">
      <c r="A10" s="20" t="n">
        <v>6</v>
      </c>
      <c r="B10" s="20" t="str">
        <f aca="false">IFERROR(INDEX(Preguntas!$A$6:$A$15,MATCH(A10,Preguntas!$L$6:$L$15,0)),"")</f>
        <v/>
      </c>
      <c r="C10" s="14" t="str">
        <f aca="false">IF(B10="","",INDEX(Preguntas!$B$6:$B$15,B10))</f>
        <v/>
      </c>
      <c r="D10" s="20" t="str">
        <f aca="false">IF(B10="","",IF(INDEX(Preguntas!$K$6:$K$15,B10)="","",INDEX(Preguntas!$K$6:$K$15,B10)))</f>
        <v/>
      </c>
      <c r="E10" s="27" t="str">
        <f aca="false">IF(B10="","",INDEX(Preguntas!$E$6:$E$15,B10))</f>
        <v/>
      </c>
      <c r="F10" s="14" t="str">
        <f aca="false">IF(B10="","",INDEX(Preguntas!$G$6:$G$15,B10))</f>
        <v/>
      </c>
      <c r="G10" s="16"/>
      <c r="H10" s="16"/>
      <c r="I10" s="28"/>
      <c r="J10" s="29"/>
    </row>
    <row r="11" customFormat="false" ht="61.5" hidden="false" customHeight="true" outlineLevel="0" collapsed="false">
      <c r="A11" s="20" t="n">
        <v>7</v>
      </c>
      <c r="B11" s="20" t="str">
        <f aca="false">IFERROR(INDEX(Preguntas!$A$6:$A$15,MATCH(A11,Preguntas!$L$6:$L$15,0)),"")</f>
        <v/>
      </c>
      <c r="C11" s="14" t="str">
        <f aca="false">IF(B11="","",INDEX(Preguntas!$B$6:$B$15,B11))</f>
        <v/>
      </c>
      <c r="D11" s="20" t="str">
        <f aca="false">IF(B11="","",IF(INDEX(Preguntas!$K$6:$K$15,B11)="","",INDEX(Preguntas!$K$6:$K$15,B11)))</f>
        <v/>
      </c>
      <c r="E11" s="27" t="str">
        <f aca="false">IF(B11="","",INDEX(Preguntas!$E$6:$E$15,B11))</f>
        <v/>
      </c>
      <c r="F11" s="14" t="str">
        <f aca="false">IF(B11="","",INDEX(Preguntas!$G$6:$G$15,B11))</f>
        <v/>
      </c>
      <c r="G11" s="16"/>
      <c r="H11" s="16"/>
      <c r="I11" s="28"/>
      <c r="J11" s="29"/>
    </row>
    <row r="12" customFormat="false" ht="61.5" hidden="false" customHeight="true" outlineLevel="0" collapsed="false">
      <c r="A12" s="20" t="n">
        <v>8</v>
      </c>
      <c r="B12" s="20" t="str">
        <f aca="false">IFERROR(INDEX(Preguntas!$A$6:$A$15,MATCH(A12,Preguntas!$L$6:$L$15,0)),"")</f>
        <v/>
      </c>
      <c r="C12" s="14" t="str">
        <f aca="false">IF(B12="","",INDEX(Preguntas!$B$6:$B$15,B12))</f>
        <v/>
      </c>
      <c r="D12" s="20" t="str">
        <f aca="false">IF(B12="","",IF(INDEX(Preguntas!$K$6:$K$15,B12)="","",INDEX(Preguntas!$K$6:$K$15,B12)))</f>
        <v/>
      </c>
      <c r="E12" s="27" t="str">
        <f aca="false">IF(B12="","",INDEX(Preguntas!$E$6:$E$15,B12))</f>
        <v/>
      </c>
      <c r="F12" s="14" t="str">
        <f aca="false">IF(B12="","",INDEX(Preguntas!$G$6:$G$15,B12))</f>
        <v/>
      </c>
      <c r="G12" s="16"/>
      <c r="H12" s="16"/>
      <c r="I12" s="28"/>
      <c r="J12" s="29"/>
    </row>
    <row r="13" customFormat="false" ht="61.5" hidden="false" customHeight="true" outlineLevel="0" collapsed="false">
      <c r="A13" s="20" t="n">
        <v>9</v>
      </c>
      <c r="B13" s="20" t="str">
        <f aca="false">IFERROR(INDEX(Preguntas!$A$6:$A$15,MATCH(A13,Preguntas!$L$6:$L$15,0)),"")</f>
        <v/>
      </c>
      <c r="C13" s="14" t="str">
        <f aca="false">IF(B13="","",INDEX(Preguntas!$B$6:$B$15,B13))</f>
        <v/>
      </c>
      <c r="D13" s="20" t="str">
        <f aca="false">IF(B13="","",IF(INDEX(Preguntas!$K$6:$K$15,B13)="","",INDEX(Preguntas!$K$6:$K$15,B13)))</f>
        <v/>
      </c>
      <c r="E13" s="27" t="str">
        <f aca="false">IF(B13="","",INDEX(Preguntas!$E$6:$E$15,B13))</f>
        <v/>
      </c>
      <c r="F13" s="14" t="str">
        <f aca="false">IF(B13="","",INDEX(Preguntas!$G$6:$G$15,B13))</f>
        <v/>
      </c>
      <c r="G13" s="16"/>
      <c r="H13" s="16"/>
      <c r="I13" s="28"/>
      <c r="J13" s="29"/>
    </row>
    <row r="14" customFormat="false" ht="61.5" hidden="false" customHeight="true" outlineLevel="0" collapsed="false">
      <c r="A14" s="20" t="n">
        <v>10</v>
      </c>
      <c r="B14" s="20" t="str">
        <f aca="false">IFERROR(INDEX(Preguntas!$A$6:$A$15,MATCH(A14,Preguntas!$L$6:$L$15,0)),"")</f>
        <v/>
      </c>
      <c r="C14" s="14" t="str">
        <f aca="false">IF(B14="","",INDEX(Preguntas!$B$6:$B$15,B14))</f>
        <v/>
      </c>
      <c r="D14" s="20" t="str">
        <f aca="false">IF(B14="","",IF(INDEX(Preguntas!$K$6:$K$15,B14)="","",INDEX(Preguntas!$K$6:$K$15,B14)))</f>
        <v/>
      </c>
      <c r="E14" s="27" t="str">
        <f aca="false">IF(B14="","",INDEX(Preguntas!$E$6:$E$15,B14))</f>
        <v/>
      </c>
      <c r="F14" s="14" t="str">
        <f aca="false">IF(B14="","",INDEX(Preguntas!$G$6:$G$15,B14))</f>
        <v/>
      </c>
      <c r="G14" s="16"/>
      <c r="H14" s="16"/>
      <c r="I14" s="28"/>
      <c r="J14" s="29"/>
    </row>
    <row r="16" customFormat="false" ht="15" hidden="false" customHeight="false" outlineLevel="0" collapsed="false">
      <c r="A16" s="3" t="s">
        <v>148</v>
      </c>
    </row>
  </sheetData>
  <sheetProtection sheet="true"/>
  <conditionalFormatting sqref="E5:E14">
    <cfRule type="cellIs" priority="2" operator="equal" aboveAverage="0" equalAverage="0" bottom="0" percent="0" rank="0" text="" dxfId="1">
      <formula>"En parte"</formula>
    </cfRule>
    <cfRule type="cellIs" priority="3" operator="equal" aboveAverage="0" equalAverage="0" bottom="0" percent="0" rank="0" text="" dxfId="2">
      <formula>"No"</formula>
    </cfRule>
    <cfRule type="cellIs" priority="4" operator="equal" aboveAverage="0" equalAverage="0" bottom="0" percent="0" rank="0" text="" dxfId="2">
      <formula>"No sé"</formula>
    </cfRule>
  </conditionalFormatting>
  <conditionalFormatting sqref="J5:J14">
    <cfRule type="cellIs" priority="5" operator="equal" aboveAverage="0" equalAverage="0" bottom="0" percent="0" rank="0" text="" dxfId="0">
      <formula>"Hecho"</formula>
    </cfRule>
  </conditionalFormatting>
  <dataValidations count="1">
    <dataValidation allowBlank="true" errorStyle="stop" operator="between" showDropDown="false" showErrorMessage="false" showInputMessage="false" sqref="J5:J14" type="list">
      <formula1>"Pendiente,En proceso,Hecho"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ODELOT SPACE · odelot.space · 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00"/>
  </cols>
  <sheetData>
    <row r="1" customFormat="false" ht="27.75" hidden="false" customHeight="true" outlineLevel="0" collapsed="false">
      <c r="A1" s="1" t="s">
        <v>149</v>
      </c>
      <c r="B1" s="2"/>
      <c r="C1" s="2"/>
    </row>
    <row r="2" customFormat="false" ht="15" hidden="false" customHeight="false" outlineLevel="0" collapsed="false">
      <c r="A2" s="3" t="s">
        <v>150</v>
      </c>
    </row>
    <row r="4" customFormat="false" ht="15" hidden="false" customHeight="false" outlineLevel="0" collapsed="false">
      <c r="B4" s="4" t="s">
        <v>151</v>
      </c>
    </row>
    <row r="5" customFormat="false" ht="33.75" hidden="false" customHeight="true" outlineLevel="0" collapsed="false">
      <c r="B5" s="13" t="s">
        <v>152</v>
      </c>
      <c r="C5" s="13" t="s">
        <v>153</v>
      </c>
    </row>
    <row r="6" customFormat="false" ht="34.5" hidden="false" customHeight="true" outlineLevel="0" collapsed="false">
      <c r="B6" s="15" t="s">
        <v>154</v>
      </c>
      <c r="C6" s="14" t="s">
        <v>155</v>
      </c>
    </row>
    <row r="7" customFormat="false" ht="21" hidden="false" customHeight="true" outlineLevel="0" collapsed="false">
      <c r="B7" s="15" t="s">
        <v>156</v>
      </c>
      <c r="C7" s="14" t="s">
        <v>157</v>
      </c>
    </row>
    <row r="8" customFormat="false" ht="21" hidden="false" customHeight="true" outlineLevel="0" collapsed="false">
      <c r="B8" s="15" t="s">
        <v>158</v>
      </c>
      <c r="C8" s="14" t="s">
        <v>159</v>
      </c>
    </row>
    <row r="9" customFormat="false" ht="34.5" hidden="false" customHeight="true" outlineLevel="0" collapsed="false">
      <c r="B9" s="15" t="s">
        <v>160</v>
      </c>
      <c r="C9" s="14" t="s">
        <v>161</v>
      </c>
    </row>
    <row r="10" customFormat="false" ht="21" hidden="false" customHeight="true" outlineLevel="0" collapsed="false">
      <c r="B10" s="15" t="s">
        <v>162</v>
      </c>
      <c r="C10" s="14" t="s">
        <v>163</v>
      </c>
    </row>
    <row r="11" customFormat="false" ht="21" hidden="false" customHeight="true" outlineLevel="0" collapsed="false">
      <c r="B11" s="15" t="s">
        <v>164</v>
      </c>
      <c r="C11" s="14" t="s">
        <v>165</v>
      </c>
    </row>
    <row r="12" customFormat="false" ht="34.5" hidden="false" customHeight="true" outlineLevel="0" collapsed="false">
      <c r="B12" s="15" t="s">
        <v>166</v>
      </c>
      <c r="C12" s="14" t="s">
        <v>167</v>
      </c>
    </row>
    <row r="13" customFormat="false" ht="21" hidden="false" customHeight="true" outlineLevel="0" collapsed="false">
      <c r="B13" s="15" t="s">
        <v>168</v>
      </c>
      <c r="C13" s="14" t="s">
        <v>169</v>
      </c>
    </row>
    <row r="14" customFormat="false" ht="34.5" hidden="false" customHeight="true" outlineLevel="0" collapsed="false">
      <c r="B14" s="15" t="s">
        <v>170</v>
      </c>
      <c r="C14" s="14" t="s">
        <v>171</v>
      </c>
    </row>
    <row r="15" customFormat="false" ht="21" hidden="false" customHeight="true" outlineLevel="0" collapsed="false">
      <c r="B15" s="15" t="s">
        <v>172</v>
      </c>
      <c r="C15" s="14" t="s">
        <v>173</v>
      </c>
    </row>
    <row r="16" customFormat="false" ht="21" hidden="false" customHeight="true" outlineLevel="0" collapsed="false">
      <c r="B16" s="15" t="s">
        <v>174</v>
      </c>
      <c r="C16" s="14" t="s">
        <v>175</v>
      </c>
    </row>
    <row r="17" customFormat="false" ht="21" hidden="false" customHeight="true" outlineLevel="0" collapsed="false">
      <c r="B17" s="15" t="s">
        <v>176</v>
      </c>
      <c r="C17" s="14" t="s">
        <v>177</v>
      </c>
    </row>
    <row r="19" customFormat="false" ht="15" hidden="false" customHeight="false" outlineLevel="0" collapsed="false">
      <c r="B19" s="4" t="s">
        <v>178</v>
      </c>
    </row>
    <row r="20" customFormat="false" ht="30" hidden="false" customHeight="true" outlineLevel="0" collapsed="false">
      <c r="B20" s="30" t="s">
        <v>179</v>
      </c>
      <c r="C20" s="30"/>
    </row>
    <row r="21" customFormat="false" ht="33.75" hidden="false" customHeight="true" outlineLevel="0" collapsed="false">
      <c r="B21" s="13" t="s">
        <v>60</v>
      </c>
      <c r="C21" s="13" t="s">
        <v>180</v>
      </c>
    </row>
    <row r="22" customFormat="false" ht="34.5" hidden="false" customHeight="true" outlineLevel="0" collapsed="false">
      <c r="B22" s="15" t="s">
        <v>181</v>
      </c>
      <c r="C22" s="14" t="s">
        <v>182</v>
      </c>
    </row>
    <row r="23" customFormat="false" ht="34.5" hidden="false" customHeight="true" outlineLevel="0" collapsed="false">
      <c r="B23" s="15" t="s">
        <v>183</v>
      </c>
      <c r="C23" s="14" t="s">
        <v>184</v>
      </c>
    </row>
    <row r="24" customFormat="false" ht="61.5" hidden="false" customHeight="true" outlineLevel="0" collapsed="false">
      <c r="B24" s="15" t="s">
        <v>185</v>
      </c>
      <c r="C24" s="14" t="s">
        <v>186</v>
      </c>
    </row>
    <row r="25" customFormat="false" ht="34.5" hidden="false" customHeight="true" outlineLevel="0" collapsed="false">
      <c r="B25" s="15" t="s">
        <v>187</v>
      </c>
      <c r="C25" s="14" t="s">
        <v>188</v>
      </c>
    </row>
    <row r="26" customFormat="false" ht="34.5" hidden="false" customHeight="true" outlineLevel="0" collapsed="false">
      <c r="B26" s="15" t="s">
        <v>189</v>
      </c>
      <c r="C26" s="14" t="s">
        <v>190</v>
      </c>
    </row>
    <row r="27" customFormat="false" ht="34.5" hidden="false" customHeight="true" outlineLevel="0" collapsed="false">
      <c r="B27" s="15" t="s">
        <v>191</v>
      </c>
      <c r="C27" s="14" t="s">
        <v>192</v>
      </c>
    </row>
    <row r="28" customFormat="false" ht="34.5" hidden="false" customHeight="true" outlineLevel="0" collapsed="false">
      <c r="B28" s="15" t="s">
        <v>193</v>
      </c>
      <c r="C28" s="14" t="s">
        <v>194</v>
      </c>
    </row>
    <row r="29" customFormat="false" ht="24" hidden="false" customHeight="true" outlineLevel="0" collapsed="false">
      <c r="B29" s="15" t="s">
        <v>195</v>
      </c>
      <c r="C29" s="14" t="s">
        <v>196</v>
      </c>
    </row>
    <row r="30" customFormat="false" ht="34.5" hidden="false" customHeight="true" outlineLevel="0" collapsed="false">
      <c r="B30" s="15" t="s">
        <v>197</v>
      </c>
      <c r="C30" s="14" t="s">
        <v>198</v>
      </c>
    </row>
    <row r="31" customFormat="false" ht="48" hidden="false" customHeight="true" outlineLevel="0" collapsed="false">
      <c r="B31" s="15" t="s">
        <v>199</v>
      </c>
      <c r="C31" s="14" t="s">
        <v>200</v>
      </c>
    </row>
    <row r="33" customFormat="false" ht="15" hidden="false" customHeight="false" outlineLevel="0" collapsed="false">
      <c r="B33" s="4" t="s">
        <v>201</v>
      </c>
    </row>
    <row r="34" customFormat="false" ht="34.5" hidden="false" customHeight="true" outlineLevel="0" collapsed="false">
      <c r="B34" s="5" t="s">
        <v>202</v>
      </c>
      <c r="C34" s="5"/>
    </row>
    <row r="35" customFormat="false" ht="34.5" hidden="false" customHeight="true" outlineLevel="0" collapsed="false">
      <c r="B35" s="5" t="s">
        <v>203</v>
      </c>
      <c r="C35" s="5"/>
    </row>
    <row r="36" customFormat="false" ht="34.5" hidden="false" customHeight="true" outlineLevel="0" collapsed="false">
      <c r="B36" s="5" t="s">
        <v>204</v>
      </c>
      <c r="C36" s="5"/>
    </row>
    <row r="37" customFormat="false" ht="21" hidden="false" customHeight="true" outlineLevel="0" collapsed="false">
      <c r="B37" s="5" t="s">
        <v>205</v>
      </c>
      <c r="C37" s="5"/>
    </row>
    <row r="39" customFormat="false" ht="15" hidden="false" customHeight="false" outlineLevel="0" collapsed="false">
      <c r="B39" s="6" t="s">
        <v>206</v>
      </c>
    </row>
  </sheetData>
  <mergeCells count="5">
    <mergeCell ref="B20:C20"/>
    <mergeCell ref="B34:C34"/>
    <mergeCell ref="B35:C35"/>
    <mergeCell ref="B36:C36"/>
    <mergeCell ref="B37:C37"/>
  </mergeCells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ODELOT SPACE · odelot.space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2026-10-24T01:42:00Z</dcterms:created>
  <dc:creator>openpyxl</dc:creator>
  <dc:description/>
  <dc:language>en-US</dc:language>
  <cp:lastModifiedBy/>
  <dcterms:modified xsi:type="dcterms:W3CDTF">2026-10-23T21:42:02Z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